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 tabRatio="535"/>
  </bookViews>
  <sheets>
    <sheet name="Лист1" sheetId="2" r:id="rId1"/>
  </sheets>
  <definedNames>
    <definedName name="_xlnm.Print_Titles" localSheetId="0">Лист1!$4:$6</definedName>
    <definedName name="_xlnm.Print_Area" localSheetId="0">Лист1!$A$1:$N$22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2"/>
  <c r="K9" s="1"/>
  <c r="G8"/>
  <c r="G19"/>
  <c r="G16"/>
  <c r="G13"/>
  <c r="G12"/>
  <c r="G11"/>
  <c r="G9"/>
  <c r="H11"/>
  <c r="H9" s="1"/>
  <c r="H8" s="1"/>
  <c r="H7" s="1"/>
  <c r="I11"/>
  <c r="I9" s="1"/>
  <c r="I8" s="1"/>
  <c r="I7" s="1"/>
  <c r="J11"/>
  <c r="J9" s="1"/>
  <c r="J8" s="1"/>
  <c r="J7" s="1"/>
  <c r="H12"/>
  <c r="I12"/>
  <c r="J12"/>
  <c r="H13"/>
  <c r="I13"/>
  <c r="J13"/>
  <c r="K13"/>
  <c r="G7"/>
  <c r="N10"/>
  <c r="N8"/>
  <c r="N7" s="1"/>
  <c r="M10"/>
  <c r="M8"/>
  <c r="M7" s="1"/>
  <c r="L10"/>
  <c r="L8"/>
  <c r="L7" s="1"/>
  <c r="K8" l="1"/>
  <c r="K7" s="1"/>
</calcChain>
</file>

<file path=xl/sharedStrings.xml><?xml version="1.0" encoding="utf-8"?>
<sst xmlns="http://schemas.openxmlformats.org/spreadsheetml/2006/main" count="47" uniqueCount="31">
  <si>
    <t xml:space="preserve">Наименование                                          </t>
  </si>
  <si>
    <t>Отрасть (сфера) деятельности</t>
  </si>
  <si>
    <t>Год начала строительства объекта и предполагаемый срок ввода в эксплуатацию</t>
  </si>
  <si>
    <t>в том числе по источникам финансирования</t>
  </si>
  <si>
    <t>федеральный бюджет</t>
  </si>
  <si>
    <t>областной бюджет</t>
  </si>
  <si>
    <t>местный бюджет</t>
  </si>
  <si>
    <t>руб.</t>
  </si>
  <si>
    <t>Главные распорядители бюджетных средств</t>
  </si>
  <si>
    <t>Общая стоимость выполнения работ</t>
  </si>
  <si>
    <t>Объем выполненных работ в действующих ценах по состоянию на 01.01.2023</t>
  </si>
  <si>
    <t>Бюджетные ассигнования на 2023 год</t>
  </si>
  <si>
    <t>ВСЕГО по муниципальной адресной инвестиционной программе</t>
  </si>
  <si>
    <t>Программная часть</t>
  </si>
  <si>
    <t>в том числе:</t>
  </si>
  <si>
    <t>Ремонт здания школы по адресу: с. Лешуконское, Архангельской области, ул. Октябрьская, д. 28</t>
  </si>
  <si>
    <t>Управление образования администрации Лешуконского муниципального округа</t>
  </si>
  <si>
    <t>Образование</t>
  </si>
  <si>
    <t>Ремонт спортивного зала МБОУ ЛСОШ</t>
  </si>
  <si>
    <t>Проведение работ по обоснованию инвестиций на проектирование, строительство и ввод в эксплуатацию объекта капитального строительства: "Многоэтажные жилые дома в с.Лешуконское"</t>
  </si>
  <si>
    <t>Администрация Лешуконского муниципального округа</t>
  </si>
  <si>
    <t>Исполнено</t>
  </si>
  <si>
    <t xml:space="preserve">Отчет об использовании средств по муниципальной адресной инвестиционной программе Лешуконского муниципального округа за 1 полугодие 2023 года </t>
  </si>
  <si>
    <t>1. Муниципальная программа "Развитие образования Лешуконского муниципального округа на 2022-2025 годы"</t>
  </si>
  <si>
    <t>Жилищно-коммунальное хозяйство</t>
  </si>
  <si>
    <t>Разработка проектно-сметной документации на строительство и реконструкцию (модернизацию) объектов водоотведения</t>
  </si>
  <si>
    <t>2. Муниципальная программа "Развитие жилищного строительства и социальной инфраструктуры, ремонт и содержание жилищного фонда на территории Лешуконского муниципального округа на 2019-2024 годы"</t>
  </si>
  <si>
    <t>3. Муниципальная программа "Проектирование, строительство, реконструкция и капитальный ремонт объектов водоснабжения Лешуконского муниципального округа"</t>
  </si>
  <si>
    <t>Резервный фонд Правительства Архангельской области</t>
  </si>
  <si>
    <t>Обеспечение социально-значимых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</si>
  <si>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4. Муниципальная программа "Энергосбережение и повышение энергетической эффективности Лешуконского муниципального округа"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</si>
</sst>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0" fillId="2" borderId="0" xfId="0" applyFont="1" applyFill="1"/>
    <xf numFmtId="0" fontId="0" fillId="2" borderId="0" xfId="0" applyFont="1" applyFill="1" applyBorder="1"/>
    <xf numFmtId="0" fontId="3" fillId="2" borderId="0" xfId="0" applyFont="1" applyFill="1" applyAlignment="1"/>
    <xf numFmtId="0" fontId="4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9" fillId="2" borderId="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vertical="center" wrapText="1"/>
    </xf>
    <xf numFmtId="43" fontId="15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3" fontId="15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64" fontId="3" fillId="2" borderId="1" xfId="4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6" fillId="2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Финансовый" xfId="4" builtinId="3"/>
    <cellStyle name="Финансовый 2" xfId="1"/>
    <cellStyle name="Финансовый 2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25"/>
  <sheetViews>
    <sheetView showGridLines="0" tabSelected="1" view="pageBreakPreview" zoomScale="75" zoomScaleSheetLayoutView="75" workbookViewId="0">
      <pane ySplit="5" topLeftCell="A6" activePane="bottomLeft" state="frozen"/>
      <selection pane="bottomLeft" activeCell="K21" sqref="K21"/>
    </sheetView>
  </sheetViews>
  <sheetFormatPr defaultRowHeight="15"/>
  <cols>
    <col min="1" max="1" width="64.5703125" style="5" customWidth="1"/>
    <col min="2" max="2" width="23.7109375" style="5" customWidth="1"/>
    <col min="3" max="3" width="18" style="5" customWidth="1"/>
    <col min="4" max="4" width="20.7109375" style="5" customWidth="1"/>
    <col min="5" max="5" width="18.7109375" style="5" customWidth="1"/>
    <col min="6" max="6" width="19" style="5" customWidth="1"/>
    <col min="7" max="7" width="27.7109375" style="5" customWidth="1"/>
    <col min="8" max="8" width="11.42578125" style="5" hidden="1" customWidth="1"/>
    <col min="9" max="10" width="11.85546875" style="5" hidden="1" customWidth="1"/>
    <col min="11" max="11" width="26.85546875" style="1" customWidth="1"/>
    <col min="12" max="12" width="9.140625" style="1" hidden="1" customWidth="1"/>
    <col min="13" max="14" width="9.140625" style="2" hidden="1" customWidth="1"/>
    <col min="15" max="16384" width="9.140625" style="2"/>
  </cols>
  <sheetData>
    <row r="1" spans="1:14" ht="17.25" customHeight="1">
      <c r="A1" s="6"/>
      <c r="B1" s="6"/>
      <c r="C1" s="6"/>
      <c r="D1" s="6"/>
      <c r="E1" s="6"/>
      <c r="F1" s="6"/>
      <c r="G1" s="6"/>
      <c r="H1" s="6"/>
      <c r="I1" s="6"/>
      <c r="J1" s="6"/>
    </row>
    <row r="2" spans="1:14" ht="26.25" customHeight="1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7.25" customHeight="1">
      <c r="A3" s="40"/>
      <c r="B3" s="40"/>
      <c r="C3" s="40"/>
      <c r="D3" s="40"/>
      <c r="E3" s="40"/>
      <c r="F3" s="40"/>
      <c r="G3" s="40"/>
      <c r="H3" s="40"/>
      <c r="I3" s="1"/>
      <c r="J3" s="11" t="s">
        <v>7</v>
      </c>
      <c r="K3" s="11" t="s">
        <v>7</v>
      </c>
    </row>
    <row r="4" spans="1:14" ht="49.5" customHeight="1">
      <c r="A4" s="39" t="s">
        <v>0</v>
      </c>
      <c r="B4" s="39" t="s">
        <v>8</v>
      </c>
      <c r="C4" s="39" t="s">
        <v>1</v>
      </c>
      <c r="D4" s="39" t="s">
        <v>2</v>
      </c>
      <c r="E4" s="39" t="s">
        <v>9</v>
      </c>
      <c r="F4" s="39" t="s">
        <v>10</v>
      </c>
      <c r="G4" s="39" t="s">
        <v>11</v>
      </c>
      <c r="H4" s="33" t="s">
        <v>3</v>
      </c>
      <c r="I4" s="34"/>
      <c r="J4" s="35"/>
      <c r="K4" s="39" t="s">
        <v>21</v>
      </c>
      <c r="L4" s="43" t="s">
        <v>3</v>
      </c>
      <c r="M4" s="43"/>
      <c r="N4" s="43"/>
    </row>
    <row r="5" spans="1:14" ht="86.25" customHeight="1">
      <c r="A5" s="39"/>
      <c r="B5" s="42"/>
      <c r="C5" s="42"/>
      <c r="D5" s="42"/>
      <c r="E5" s="42"/>
      <c r="F5" s="42"/>
      <c r="G5" s="42"/>
      <c r="H5" s="10" t="s">
        <v>4</v>
      </c>
      <c r="I5" s="10" t="s">
        <v>5</v>
      </c>
      <c r="J5" s="10" t="s">
        <v>6</v>
      </c>
      <c r="K5" s="42"/>
      <c r="L5" s="19" t="s">
        <v>4</v>
      </c>
      <c r="M5" s="19" t="s">
        <v>5</v>
      </c>
      <c r="N5" s="19" t="s">
        <v>6</v>
      </c>
    </row>
    <row r="6" spans="1:14" ht="15" customHeight="1">
      <c r="A6" s="9">
        <v>1</v>
      </c>
      <c r="B6" s="9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7</v>
      </c>
      <c r="I6" s="17">
        <v>7</v>
      </c>
      <c r="J6" s="17">
        <v>7</v>
      </c>
      <c r="K6" s="17">
        <v>8</v>
      </c>
    </row>
    <row r="7" spans="1:14" ht="33.75" customHeight="1">
      <c r="A7" s="36" t="s">
        <v>12</v>
      </c>
      <c r="B7" s="37"/>
      <c r="C7" s="37"/>
      <c r="D7" s="37"/>
      <c r="E7" s="38"/>
      <c r="F7" s="19"/>
      <c r="G7" s="21">
        <f>G8</f>
        <v>43315172.729999997</v>
      </c>
      <c r="H7" s="21">
        <f t="shared" ref="H7:K7" si="0">H8</f>
        <v>38601401</v>
      </c>
      <c r="I7" s="21">
        <f t="shared" si="0"/>
        <v>38601402</v>
      </c>
      <c r="J7" s="21">
        <f t="shared" si="0"/>
        <v>38601403</v>
      </c>
      <c r="K7" s="21">
        <f t="shared" si="0"/>
        <v>12106536.460000001</v>
      </c>
      <c r="L7" s="20">
        <f t="shared" ref="L7:M7" si="1">L8+L10</f>
        <v>0</v>
      </c>
      <c r="M7" s="20">
        <f t="shared" si="1"/>
        <v>0</v>
      </c>
      <c r="N7" s="20">
        <f t="shared" ref="N7" si="2">N8+N10</f>
        <v>0</v>
      </c>
    </row>
    <row r="8" spans="1:14" ht="28.5" customHeight="1">
      <c r="A8" s="22" t="s">
        <v>13</v>
      </c>
      <c r="B8" s="23"/>
      <c r="C8" s="23"/>
      <c r="D8" s="24"/>
      <c r="E8" s="24"/>
      <c r="F8" s="24"/>
      <c r="G8" s="25">
        <f>G9+G13+G16+G19</f>
        <v>43315172.729999997</v>
      </c>
      <c r="H8" s="25">
        <f t="shared" ref="H8:K8" si="3">H9+H13</f>
        <v>38601401</v>
      </c>
      <c r="I8" s="25">
        <f t="shared" si="3"/>
        <v>38601402</v>
      </c>
      <c r="J8" s="25">
        <f t="shared" si="3"/>
        <v>38601403</v>
      </c>
      <c r="K8" s="25">
        <f t="shared" si="3"/>
        <v>12106536.460000001</v>
      </c>
      <c r="L8" s="14">
        <f t="shared" ref="L8:N8" si="4">L9</f>
        <v>0</v>
      </c>
      <c r="M8" s="14">
        <f t="shared" si="4"/>
        <v>0</v>
      </c>
      <c r="N8" s="14">
        <f t="shared" si="4"/>
        <v>0</v>
      </c>
    </row>
    <row r="9" spans="1:14" ht="49.5" customHeight="1">
      <c r="A9" s="12" t="s">
        <v>23</v>
      </c>
      <c r="B9" s="13"/>
      <c r="C9" s="13"/>
      <c r="D9" s="13"/>
      <c r="E9" s="24"/>
      <c r="F9" s="24"/>
      <c r="G9" s="26">
        <f>G11+G12</f>
        <v>29045000</v>
      </c>
      <c r="H9" s="26">
        <f t="shared" ref="H9:K9" si="5">H11+H12</f>
        <v>37421400</v>
      </c>
      <c r="I9" s="26">
        <f t="shared" si="5"/>
        <v>37421400</v>
      </c>
      <c r="J9" s="26">
        <f t="shared" si="5"/>
        <v>37421400</v>
      </c>
      <c r="K9" s="26">
        <f t="shared" si="5"/>
        <v>12106536.460000001</v>
      </c>
      <c r="L9" s="16">
        <v>0</v>
      </c>
      <c r="M9" s="16">
        <v>0</v>
      </c>
      <c r="N9" s="16">
        <v>0</v>
      </c>
    </row>
    <row r="10" spans="1:14" ht="15" customHeight="1">
      <c r="A10" s="29" t="s">
        <v>14</v>
      </c>
      <c r="B10" s="23"/>
      <c r="C10" s="23"/>
      <c r="D10" s="27"/>
      <c r="E10" s="24"/>
      <c r="F10" s="24"/>
      <c r="G10" s="26"/>
      <c r="H10" s="26"/>
      <c r="I10" s="26"/>
      <c r="J10" s="26"/>
      <c r="K10" s="26"/>
      <c r="L10" s="14">
        <f t="shared" ref="L10:N10" si="6">L11</f>
        <v>0</v>
      </c>
      <c r="M10" s="14">
        <f t="shared" si="6"/>
        <v>0</v>
      </c>
      <c r="N10" s="14">
        <f t="shared" si="6"/>
        <v>0</v>
      </c>
    </row>
    <row r="11" spans="1:14" ht="105.75" customHeight="1">
      <c r="A11" s="18" t="s">
        <v>15</v>
      </c>
      <c r="B11" s="13" t="s">
        <v>16</v>
      </c>
      <c r="C11" s="13" t="s">
        <v>17</v>
      </c>
      <c r="D11" s="15">
        <v>2023</v>
      </c>
      <c r="E11" s="15"/>
      <c r="F11" s="15"/>
      <c r="G11" s="28">
        <f>4000000+27000000-6580000-375000</f>
        <v>24045000</v>
      </c>
      <c r="H11" s="28">
        <f t="shared" ref="H11:J11" si="7">4000000+27000000</f>
        <v>31000000</v>
      </c>
      <c r="I11" s="28">
        <f t="shared" si="7"/>
        <v>31000000</v>
      </c>
      <c r="J11" s="28">
        <f t="shared" si="7"/>
        <v>31000000</v>
      </c>
      <c r="K11" s="28">
        <f>6150224.07+956312.39</f>
        <v>7106536.46</v>
      </c>
      <c r="L11" s="16">
        <v>0</v>
      </c>
      <c r="M11" s="16">
        <v>0</v>
      </c>
      <c r="N11" s="16">
        <v>0</v>
      </c>
    </row>
    <row r="12" spans="1:14" s="4" customFormat="1" ht="105" customHeight="1">
      <c r="A12" s="18" t="s">
        <v>18</v>
      </c>
      <c r="B12" s="13" t="s">
        <v>16</v>
      </c>
      <c r="C12" s="13" t="s">
        <v>17</v>
      </c>
      <c r="D12" s="15">
        <v>2023</v>
      </c>
      <c r="E12" s="15"/>
      <c r="F12" s="15"/>
      <c r="G12" s="28">
        <f>5000000+1421400-1421400</f>
        <v>5000000</v>
      </c>
      <c r="H12" s="28">
        <f t="shared" ref="H12:J12" si="8">5000000+1421400</f>
        <v>6421400</v>
      </c>
      <c r="I12" s="28">
        <f t="shared" si="8"/>
        <v>6421400</v>
      </c>
      <c r="J12" s="28">
        <f t="shared" si="8"/>
        <v>6421400</v>
      </c>
      <c r="K12" s="28">
        <v>5000000</v>
      </c>
      <c r="L12" s="3"/>
    </row>
    <row r="13" spans="1:14" s="4" customFormat="1" ht="76.5" customHeight="1">
      <c r="A13" s="12" t="s">
        <v>26</v>
      </c>
      <c r="B13" s="13"/>
      <c r="C13" s="13"/>
      <c r="D13" s="13"/>
      <c r="E13" s="24"/>
      <c r="F13" s="24"/>
      <c r="G13" s="26">
        <f>G15</f>
        <v>1180000</v>
      </c>
      <c r="H13" s="26">
        <f t="shared" ref="H13:K13" si="9">H15</f>
        <v>1180001</v>
      </c>
      <c r="I13" s="26">
        <f t="shared" si="9"/>
        <v>1180002</v>
      </c>
      <c r="J13" s="26">
        <f t="shared" si="9"/>
        <v>1180003</v>
      </c>
      <c r="K13" s="26">
        <f t="shared" si="9"/>
        <v>0</v>
      </c>
      <c r="L13" s="3"/>
    </row>
    <row r="14" spans="1:14" s="4" customFormat="1" ht="15.75">
      <c r="A14" s="29" t="s">
        <v>14</v>
      </c>
      <c r="B14" s="23"/>
      <c r="C14" s="23"/>
      <c r="D14" s="27"/>
      <c r="E14" s="24"/>
      <c r="F14" s="24"/>
      <c r="G14" s="26"/>
      <c r="H14" s="26"/>
      <c r="I14" s="26"/>
      <c r="J14" s="26"/>
      <c r="K14" s="26"/>
      <c r="L14" s="3"/>
    </row>
    <row r="15" spans="1:14" s="4" customFormat="1" ht="63">
      <c r="A15" s="18" t="s">
        <v>19</v>
      </c>
      <c r="B15" s="13" t="s">
        <v>20</v>
      </c>
      <c r="C15" s="13" t="s">
        <v>24</v>
      </c>
      <c r="D15" s="15">
        <v>2023</v>
      </c>
      <c r="E15" s="15"/>
      <c r="F15" s="15"/>
      <c r="G15" s="28">
        <v>1180000</v>
      </c>
      <c r="H15" s="28">
        <v>1180001</v>
      </c>
      <c r="I15" s="28">
        <v>1180002</v>
      </c>
      <c r="J15" s="28">
        <v>1180003</v>
      </c>
      <c r="K15" s="28">
        <v>0</v>
      </c>
      <c r="L15" s="3"/>
    </row>
    <row r="16" spans="1:14" s="4" customFormat="1" ht="93.75" customHeight="1">
      <c r="A16" s="12" t="s">
        <v>27</v>
      </c>
      <c r="B16" s="13"/>
      <c r="C16" s="13"/>
      <c r="D16" s="13"/>
      <c r="E16" s="24"/>
      <c r="F16" s="24"/>
      <c r="G16" s="26">
        <f>G18</f>
        <v>2581447.9500000002</v>
      </c>
      <c r="H16" s="30"/>
      <c r="I16" s="3"/>
      <c r="J16" s="3"/>
      <c r="K16" s="28">
        <v>0</v>
      </c>
      <c r="L16" s="3"/>
    </row>
    <row r="17" spans="1:12" s="4" customFormat="1" ht="30" customHeight="1">
      <c r="A17" s="29" t="s">
        <v>14</v>
      </c>
      <c r="B17" s="23"/>
      <c r="C17" s="23"/>
      <c r="D17" s="27"/>
      <c r="E17" s="24"/>
      <c r="F17" s="24"/>
      <c r="G17" s="26"/>
      <c r="H17" s="31"/>
      <c r="I17" s="3"/>
      <c r="J17" s="3"/>
      <c r="K17" s="28">
        <v>0</v>
      </c>
      <c r="L17" s="3"/>
    </row>
    <row r="18" spans="1:12" s="4" customFormat="1" ht="63">
      <c r="A18" s="18" t="s">
        <v>25</v>
      </c>
      <c r="B18" s="13" t="s">
        <v>20</v>
      </c>
      <c r="C18" s="13" t="s">
        <v>24</v>
      </c>
      <c r="D18" s="15">
        <v>2023</v>
      </c>
      <c r="E18" s="15"/>
      <c r="F18" s="15"/>
      <c r="G18" s="28">
        <v>2581447.9500000002</v>
      </c>
      <c r="H18" s="7"/>
      <c r="I18" s="7"/>
      <c r="J18" s="7"/>
      <c r="K18" s="28">
        <v>0</v>
      </c>
      <c r="L18" s="3"/>
    </row>
    <row r="19" spans="1:12" s="4" customFormat="1" ht="72.75" customHeight="1">
      <c r="A19" s="12" t="s">
        <v>30</v>
      </c>
      <c r="B19" s="13"/>
      <c r="C19" s="13"/>
      <c r="D19" s="13"/>
      <c r="E19" s="24"/>
      <c r="F19" s="24"/>
      <c r="G19" s="26">
        <f>G21+G22</f>
        <v>10508724.779999999</v>
      </c>
      <c r="H19" s="7"/>
      <c r="I19" s="7"/>
      <c r="J19" s="7"/>
      <c r="K19" s="28">
        <v>0</v>
      </c>
      <c r="L19" s="3"/>
    </row>
    <row r="20" spans="1:12" s="4" customFormat="1" ht="15.75">
      <c r="A20" s="29" t="s">
        <v>14</v>
      </c>
      <c r="B20" s="23"/>
      <c r="C20" s="23"/>
      <c r="D20" s="27"/>
      <c r="E20" s="24"/>
      <c r="F20" s="24"/>
      <c r="G20" s="26"/>
      <c r="H20" s="7"/>
      <c r="I20" s="7"/>
      <c r="J20" s="7"/>
      <c r="K20" s="28">
        <v>0</v>
      </c>
      <c r="L20" s="3"/>
    </row>
    <row r="21" spans="1:12" s="4" customFormat="1" ht="63">
      <c r="A21" s="18" t="s">
        <v>28</v>
      </c>
      <c r="B21" s="13" t="s">
        <v>20</v>
      </c>
      <c r="C21" s="13" t="s">
        <v>24</v>
      </c>
      <c r="D21" s="15">
        <v>2023</v>
      </c>
      <c r="E21" s="15"/>
      <c r="F21" s="15"/>
      <c r="G21" s="28">
        <v>8710702.1099999994</v>
      </c>
      <c r="H21" s="7"/>
      <c r="I21" s="7"/>
      <c r="J21" s="7"/>
      <c r="K21" s="28">
        <v>0</v>
      </c>
      <c r="L21" s="3"/>
    </row>
    <row r="22" spans="1:12" s="4" customFormat="1" ht="63">
      <c r="A22" s="32" t="s">
        <v>29</v>
      </c>
      <c r="B22" s="13" t="s">
        <v>20</v>
      </c>
      <c r="C22" s="13" t="s">
        <v>24</v>
      </c>
      <c r="D22" s="15">
        <v>2023</v>
      </c>
      <c r="E22" s="15"/>
      <c r="F22" s="15"/>
      <c r="G22" s="28">
        <v>1798022.67</v>
      </c>
      <c r="H22" s="7"/>
      <c r="I22" s="7"/>
      <c r="J22" s="7"/>
      <c r="K22" s="28">
        <v>782139.11</v>
      </c>
      <c r="L22" s="3"/>
    </row>
    <row r="23" spans="1:12" ht="15.7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2" ht="15.75">
      <c r="A24" s="8"/>
      <c r="B24" s="8"/>
      <c r="C24" s="8"/>
      <c r="D24" s="8"/>
      <c r="E24" s="8"/>
      <c r="F24" s="8"/>
      <c r="G24" s="8"/>
      <c r="H24" s="8"/>
      <c r="I24" s="8"/>
      <c r="J24" s="8"/>
      <c r="K24" s="2"/>
      <c r="L24" s="2"/>
    </row>
    <row r="25" spans="1:12" ht="15.75">
      <c r="A25" s="8"/>
      <c r="B25" s="8"/>
      <c r="C25" s="8"/>
      <c r="D25" s="8"/>
      <c r="E25" s="8"/>
      <c r="F25" s="8"/>
      <c r="G25" s="8"/>
      <c r="H25" s="8"/>
      <c r="I25" s="8"/>
      <c r="J25" s="8"/>
      <c r="K25" s="2"/>
      <c r="L25" s="2"/>
    </row>
  </sheetData>
  <mergeCells count="13">
    <mergeCell ref="H4:J4"/>
    <mergeCell ref="A7:E7"/>
    <mergeCell ref="A4:A5"/>
    <mergeCell ref="A3:H3"/>
    <mergeCell ref="A2:N2"/>
    <mergeCell ref="K4:K5"/>
    <mergeCell ref="L4:N4"/>
    <mergeCell ref="F4:F5"/>
    <mergeCell ref="G4:G5"/>
    <mergeCell ref="E4:E5"/>
    <mergeCell ref="B4:B5"/>
    <mergeCell ref="C4:C5"/>
    <mergeCell ref="D4:D5"/>
  </mergeCells>
  <phoneticPr fontId="5" type="noConversion"/>
  <pageMargins left="0.23622047244094491" right="0.23622047244094491" top="0.94488188976377963" bottom="0.59055118110236227" header="0.31496062992125984" footer="0.31496062992125984"/>
  <pageSetup paperSize="9" scale="63" fitToWidth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Долгопольский Александр Олегович</dc:creator>
  <cp:lastModifiedBy>Zavorotova</cp:lastModifiedBy>
  <cp:lastPrinted>2023-04-07T06:12:58Z</cp:lastPrinted>
  <dcterms:created xsi:type="dcterms:W3CDTF">2014-05-08T06:25:05Z</dcterms:created>
  <dcterms:modified xsi:type="dcterms:W3CDTF">2023-07-06T06:49:33Z</dcterms:modified>
</cp:coreProperties>
</file>