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6" sheetId="4" r:id="rId1"/>
    <sheet name="прил7 " sheetId="6" r:id="rId2"/>
    <sheet name="прил9" sheetId="3" r:id="rId3"/>
    <sheet name="пояснит" sheetId="5" r:id="rId4"/>
  </sheets>
  <definedNames>
    <definedName name="_xlnm.Print_Titles" localSheetId="0">прил6!$6:$8</definedName>
    <definedName name="_xlnm.Print_Titles" localSheetId="1">'прил7 '!$6:$9</definedName>
  </definedNames>
  <calcPr calcId="125725"/>
</workbook>
</file>

<file path=xl/calcChain.xml><?xml version="1.0" encoding="utf-8"?>
<calcChain xmlns="http://schemas.openxmlformats.org/spreadsheetml/2006/main">
  <c r="J52" i="6"/>
  <c r="J51"/>
  <c r="J50"/>
  <c r="J49"/>
  <c r="J48"/>
  <c r="J47"/>
  <c r="J46"/>
  <c r="J45"/>
  <c r="J44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0"/>
  <c r="J19"/>
  <c r="J18"/>
  <c r="J17"/>
  <c r="J16"/>
  <c r="J15"/>
  <c r="J14"/>
  <c r="J13"/>
  <c r="J12"/>
  <c r="J11"/>
  <c r="J55"/>
  <c r="J54"/>
  <c r="K20"/>
  <c r="K19"/>
  <c r="K18"/>
  <c r="K17"/>
  <c r="K16"/>
  <c r="K15"/>
  <c r="K14"/>
  <c r="K35"/>
  <c r="L48"/>
  <c r="I48" s="1"/>
  <c r="D48"/>
  <c r="L47"/>
  <c r="K46"/>
  <c r="L42"/>
  <c r="D42"/>
  <c r="L41"/>
  <c r="I41" s="1"/>
  <c r="D41"/>
  <c r="L40"/>
  <c r="I40" s="1"/>
  <c r="D40"/>
  <c r="L39"/>
  <c r="I39" s="1"/>
  <c r="D39"/>
  <c r="L37"/>
  <c r="D37"/>
  <c r="L36"/>
  <c r="I36" s="1"/>
  <c r="D36"/>
  <c r="L34"/>
  <c r="K34"/>
  <c r="D34"/>
  <c r="L29"/>
  <c r="K29"/>
  <c r="D29"/>
  <c r="L23"/>
  <c r="K23"/>
  <c r="D23"/>
  <c r="I23" s="1"/>
  <c r="L16"/>
  <c r="D16"/>
  <c r="L15"/>
  <c r="D15"/>
  <c r="I37" l="1"/>
  <c r="I42"/>
  <c r="I34"/>
  <c r="I29"/>
  <c r="I16"/>
  <c r="I15"/>
  <c r="H9" i="4" l="1"/>
  <c r="M43" i="6"/>
  <c r="L43"/>
  <c r="K43"/>
  <c r="J43"/>
  <c r="H43"/>
  <c r="G43"/>
  <c r="F43"/>
  <c r="E43"/>
  <c r="I50"/>
  <c r="D50"/>
  <c r="I49"/>
  <c r="D49"/>
  <c r="I47" l="1"/>
  <c r="I46"/>
  <c r="D47"/>
  <c r="D46"/>
  <c r="D45"/>
  <c r="I45"/>
  <c r="D44"/>
  <c r="I44"/>
  <c r="D38"/>
  <c r="I38"/>
  <c r="D24"/>
  <c r="I24" s="1"/>
  <c r="L24"/>
  <c r="D20"/>
  <c r="L20"/>
  <c r="I20" s="1"/>
  <c r="D18"/>
  <c r="L18"/>
  <c r="K56"/>
  <c r="J56"/>
  <c r="K55"/>
  <c r="I55" s="1"/>
  <c r="D55"/>
  <c r="K54"/>
  <c r="M53"/>
  <c r="L53"/>
  <c r="H53"/>
  <c r="G53"/>
  <c r="L52"/>
  <c r="I52" s="1"/>
  <c r="D52"/>
  <c r="M51"/>
  <c r="K51"/>
  <c r="H51"/>
  <c r="G51"/>
  <c r="F51"/>
  <c r="E51"/>
  <c r="L35"/>
  <c r="I35" s="1"/>
  <c r="D35"/>
  <c r="L33"/>
  <c r="D33"/>
  <c r="K32"/>
  <c r="L32"/>
  <c r="K31"/>
  <c r="L31"/>
  <c r="D31"/>
  <c r="K30"/>
  <c r="L28"/>
  <c r="K28"/>
  <c r="K27"/>
  <c r="L27"/>
  <c r="L26"/>
  <c r="K26"/>
  <c r="D26"/>
  <c r="L25"/>
  <c r="K25"/>
  <c r="D25"/>
  <c r="L22"/>
  <c r="K22"/>
  <c r="M21"/>
  <c r="J21"/>
  <c r="H21"/>
  <c r="E21"/>
  <c r="L19"/>
  <c r="I19" s="1"/>
  <c r="D19"/>
  <c r="L17"/>
  <c r="L14"/>
  <c r="K13"/>
  <c r="L13"/>
  <c r="L12"/>
  <c r="K12"/>
  <c r="D12"/>
  <c r="I12" s="1"/>
  <c r="L11"/>
  <c r="K11"/>
  <c r="M10"/>
  <c r="J10"/>
  <c r="H10"/>
  <c r="G10"/>
  <c r="E10"/>
  <c r="A4"/>
  <c r="I30" l="1"/>
  <c r="I27"/>
  <c r="I17"/>
  <c r="M57"/>
  <c r="H57"/>
  <c r="I14"/>
  <c r="I26"/>
  <c r="I18"/>
  <c r="D43"/>
  <c r="I43"/>
  <c r="I31"/>
  <c r="I32"/>
  <c r="I28"/>
  <c r="I25"/>
  <c r="L10"/>
  <c r="D51"/>
  <c r="I54"/>
  <c r="K53"/>
  <c r="J53"/>
  <c r="J57" s="1"/>
  <c r="I56"/>
  <c r="K10"/>
  <c r="L21"/>
  <c r="I51"/>
  <c r="L51"/>
  <c r="F10"/>
  <c r="D11"/>
  <c r="I11" s="1"/>
  <c r="D17"/>
  <c r="G21"/>
  <c r="G57" s="1"/>
  <c r="D30"/>
  <c r="K33"/>
  <c r="I33" s="1"/>
  <c r="F53"/>
  <c r="D54"/>
  <c r="D14"/>
  <c r="F21"/>
  <c r="D22"/>
  <c r="I22" s="1"/>
  <c r="D28"/>
  <c r="D32"/>
  <c r="E53"/>
  <c r="E57" s="1"/>
  <c r="D56"/>
  <c r="D13"/>
  <c r="I13" s="1"/>
  <c r="D27"/>
  <c r="L57" l="1"/>
  <c r="D10"/>
  <c r="F57"/>
  <c r="D21"/>
  <c r="D57" s="1"/>
  <c r="I10"/>
  <c r="D53"/>
  <c r="K21"/>
  <c r="K57" s="1"/>
  <c r="K58" s="1"/>
  <c r="I53"/>
  <c r="I21"/>
  <c r="I57" l="1"/>
</calcChain>
</file>

<file path=xl/comments1.xml><?xml version="1.0" encoding="utf-8"?>
<comments xmlns="http://schemas.openxmlformats.org/spreadsheetml/2006/main">
  <authors>
    <author>Автор</author>
  </authors>
  <commentList>
    <comment ref="A13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ремонт спорт.зала койнаса в 2017г
</t>
        </r>
      </text>
    </comment>
  </commentList>
</comments>
</file>

<file path=xl/sharedStrings.xml><?xml version="1.0" encoding="utf-8"?>
<sst xmlns="http://schemas.openxmlformats.org/spreadsheetml/2006/main" count="291" uniqueCount="202">
  <si>
    <t>ОТЧЕТ</t>
  </si>
  <si>
    <t>№ п/п</t>
  </si>
  <si>
    <t>Направление расходов</t>
  </si>
  <si>
    <t>Всего</t>
  </si>
  <si>
    <t>в том числе по источникам:</t>
  </si>
  <si>
    <t>фед.бюджет</t>
  </si>
  <si>
    <t>обл.бюджет</t>
  </si>
  <si>
    <t>местн.бюджеты</t>
  </si>
  <si>
    <t>внебюджетные</t>
  </si>
  <si>
    <t>Субсидии образовательным организациям на финансовое обеспечение муниципального задания (выполнение работ)</t>
  </si>
  <si>
    <t>Организация подвоза обучающихся.</t>
  </si>
  <si>
    <t>Мероприятия по проведению оздоровительной кампании детей</t>
  </si>
  <si>
    <t>Осуществление государственных полномочий по выплате вознаграждений профессиональным опекунам</t>
  </si>
  <si>
    <t>Организация и осуществление деятельности по опеке и попечительству</t>
  </si>
  <si>
    <t>Обеспечение предоставления жилых помещений детям-сиротам и детям, оставшимся без попечения родителей</t>
  </si>
  <si>
    <t>Результаты</t>
  </si>
  <si>
    <t>запланированные</t>
  </si>
  <si>
    <t>достигнутые</t>
  </si>
  <si>
    <t>Проблемы, возникшие в ходе реализации мероприятий</t>
  </si>
  <si>
    <t>Ответственный исполнитель</t>
  </si>
  <si>
    <t>Наименование подпрограммы, основного мероприятия, ведомственной целевой программы</t>
  </si>
  <si>
    <t>Сведения</t>
  </si>
  <si>
    <t>Показатель (индикатор) (наименование)</t>
  </si>
  <si>
    <t>Единица измерения</t>
  </si>
  <si>
    <t>Значение показателей (индикаторов) муниципальной программы района</t>
  </si>
  <si>
    <t>план</t>
  </si>
  <si>
    <t>факт</t>
  </si>
  <si>
    <t>Обоснование отклонений значений показателя (индикатора) на конец отчетного года (при наличии)</t>
  </si>
  <si>
    <t>Мероприятия программы направлены  на укрепление и формирование здоровья детей, увеличение охвата учащихся образовательных учреждений Лешуконского района  горячим питанием</t>
  </si>
  <si>
    <t>Выплата компенсации  части родительской платы за 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</si>
  <si>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Предоставление компенсация расходов на оплату стоимости проезда и провоза багажа к месту использования отпуска и обратно работникам дошкольных учреждений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</si>
  <si>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</t>
  </si>
  <si>
    <t>Обеспечение еженедельного и ежедневного подвоза обучающихся</t>
  </si>
  <si>
    <t>Проведение мероприятий по организации отдыха и оздоровлению детей в каникулярный период</t>
  </si>
  <si>
    <t>Проведение районных мероприятий, участие обучающихся в областных и всероссийских мероприятиях</t>
  </si>
  <si>
    <t>Проведение районных мероприятий и участие одаренных детей в областных и всероссийских мероприятиях</t>
  </si>
  <si>
    <t>3 специалиста Управления образования  обеспечивают  в муниципальных образованиях Лешуконского района деятельность по опеке и попечительству</t>
  </si>
  <si>
    <t>Обеспечить детей-сирот и детей оставшихся без попечения родителей жилым помещением за счет средств федерального и областного бюджета</t>
  </si>
  <si>
    <t>Обеспечение деятельности в муниципальных образования Лешуконского района деятельности по опеке и попечительству</t>
  </si>
  <si>
    <t>Выплата вознаграждения профессиональным опекунам</t>
  </si>
  <si>
    <t>%</t>
  </si>
  <si>
    <t>Доля обучающихся по ФГОС</t>
  </si>
  <si>
    <t>Доля детей-сирот и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 (на усыновление (удочерение) и под опеку (попечительство)</t>
  </si>
  <si>
    <t>нет</t>
  </si>
  <si>
    <t>Поощрение денежным вознаграждением за отличную учебу и активное участие во внеклассной работе обучающихся</t>
  </si>
  <si>
    <t>Возмещение затрат, связанных с организацией благотворительного питания в школьных столовых для детей из малообеспеченных семей</t>
  </si>
  <si>
    <t>Пояснительная записка</t>
  </si>
  <si>
    <t>1. Сведения о соответствии фактических значений основных целевых индикаторов установленным при утверждении муниципальной программы, а также сведения о показателях, значения которых отличаются от среднерайонных, среднеобластных в худшую сторону или имеют неблагоприятную динамику при реализации муниципальной программы</t>
  </si>
  <si>
    <t>2. Информация о динамике целевых показателей и индикаторов в соответствии с полнотой финансирования муниципальной программы</t>
  </si>
  <si>
    <t>не оценивалось</t>
  </si>
  <si>
    <t>Фактически проведенные мероприятия, направленные на достижение запланированных значений непосредственных результатов</t>
  </si>
  <si>
    <t xml:space="preserve">Провести огнезащитную обработку чердачных помещений, приобретение огнетушителей, вывод дублирования сигнала о пожаре в пожарную часть </t>
  </si>
  <si>
    <t>Обеспечить 3 детей-сирот и детей оставшихся без попечения родителей жилым помещением</t>
  </si>
  <si>
    <t>Право на бесплатное питание в образовательных организациях, реализующих образовательную программу дошкольного образования следующих категорий:  дети-инвалиды, дети-сироты и дети оставшимися без попечения родителей, а также за дети с туберкулезной интоксикацией</t>
  </si>
  <si>
    <t>инновационные проекты не внедрялись</t>
  </si>
  <si>
    <t>МО "Лешуконское", МО "Вожгорское", МО "Койнасское", МО "Ценогорское", МО "Олемское", МО "Юромское"</t>
  </si>
  <si>
    <t>Приложение 6</t>
  </si>
  <si>
    <t>Приложение 7</t>
  </si>
  <si>
    <t>Приложение 9</t>
  </si>
  <si>
    <t>Выполнение муниципального задания на оказание муниципальных услуг (выполнение работ) по реализации программ дошкольного образования МБОУ МО "Лешуконский муниципальный район"</t>
  </si>
  <si>
    <t>компенсация родительской платы за присмотр и уход за ребенком в государственных и муниципальных образовательных организациях, реализующих образовательную программу дошкольного образования</t>
  </si>
  <si>
    <t>обеспечение бесплатным питанием детей-сирот, детей, оставшихся без попечения родителей и детей-инвалидов</t>
  </si>
  <si>
    <t>Выполнение социальных гарантий  по бесплатному проезду к месту отдыха и обратно</t>
  </si>
  <si>
    <t>Обеспечение мер социальной поддержки педагогических работников</t>
  </si>
  <si>
    <t xml:space="preserve">Содержание противопожарного оборудования и проведение противопожарных мероприятий </t>
  </si>
  <si>
    <t>Обеспечение питанием детей, проживающих в пришкольных интернатах;</t>
  </si>
  <si>
    <t>Выполнение социальных гарнтий по бесплатному проезду к месту отдыха и обратно</t>
  </si>
  <si>
    <t>Обеспечение мер социальной поддержки педагогических работников, отдельных категорий квалифицированных специалистов</t>
  </si>
  <si>
    <t>Проведение мероприятий с обучающимися образовательных организаций</t>
  </si>
  <si>
    <t xml:space="preserve">Проведение текущих и капитальных ремонтов в образовательных организациях </t>
  </si>
  <si>
    <t>Проведение районных мероприятий, участие в областных, всероссийскийх мероприятиях</t>
  </si>
  <si>
    <t>Развитие системы выявления, развития и поддержки одаренных и талантлтвых детей</t>
  </si>
  <si>
    <t>выплата вознаграждений профессиональным опекунам</t>
  </si>
  <si>
    <t>организация и осуществление деятельности по опеке и попечительств</t>
  </si>
  <si>
    <t>об использовании финансовых средств за счет источников на реализацию муниципальной программы МО "Лешуконский муниципальный район"  "Развитие образования МО "Лешуконский муниципальный район" на 2018-2021 годы"</t>
  </si>
  <si>
    <t>о степени выполнения мероприятий муниципальной программы МО "Лешуконский муниципальный район"  "Развитие образования МО "Лешуконский муниципальный район" на 2018-2021 годы"</t>
  </si>
  <si>
    <t>о достижении значений показателей муниципальной программы МО "Лешуконский муниципальный район" "Развитие образования МО "Лешуконский муниципальный район" на 2018-2021 годы"</t>
  </si>
  <si>
    <t>Провести огнезащитную обработку чердачных помещений, приобретение огнетушителей, провести замеры сопротивления опасных мест,Замена, ремонт оборудования АПС, Приобретение доводчиков, Знаки пожарной безопасности, Освидетельствование и проверка огнетушителей</t>
  </si>
  <si>
    <t>Развитие системы дошкольного образования муниципального образования «Лешуконский муниципальный район на 2018-2021 годы"</t>
  </si>
  <si>
    <t>Развитие общего и дополнительного образования в МО «Лешуконский муниципальный район на 2018-2021 годы"</t>
  </si>
  <si>
    <t>Одарённые и талантливые дети Лешуконского района на 2018-2021 годы</t>
  </si>
  <si>
    <t xml:space="preserve">Реализация государственных полномочий опеки и попечительства  на 2018-2021 годы </t>
  </si>
  <si>
    <t>Капитальный и текущий ремонт зданий дошкольных образовательных организаций</t>
  </si>
  <si>
    <t>Обеспечение бесплатным двухразовым питанием детей с ограниченными возможностями здоровья</t>
  </si>
  <si>
    <t>Предоставление 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учреждений в сельской местности. Предоставление мер социальной поддержки отдельных категорий квалифицированных специалистов, работающих и проживающих в сельской местности, за счет средств местного бюджета</t>
  </si>
  <si>
    <t>Организация участия обучающихся в районных мероприятиях</t>
  </si>
  <si>
    <t>Подпрограмма 1 "Развитие дошкольного образования"</t>
  </si>
  <si>
    <t>Доля детей в возрасте от 1,5 до 7 лет, охваченных услугами дошкольного образования</t>
  </si>
  <si>
    <t>Удельный вес воспитанников дошкольных образовательных организаций, обучающихся по программам, соответствующим ФГОС ДО</t>
  </si>
  <si>
    <t>Подпрограмма 2 "Развитие общего образования"</t>
  </si>
  <si>
    <t>Доля выпускников, сдавших ЕГЭ по русскому языку и математике, от общей численности выпускников, участвовавших в ЕГЭ по русскому языку и математике</t>
  </si>
  <si>
    <t>Удельный вес обучающихся, обеспеченных качественным горячим питанием</t>
  </si>
  <si>
    <t>Удельный вес обучающихся в современных условиях</t>
  </si>
  <si>
    <t>Подпрограмма 3 ""Развитие дополнительного образования и воспитания"</t>
  </si>
  <si>
    <t>1.</t>
  </si>
  <si>
    <t>Охват руководящих и педагогических работников различными формами повышение квалификации (1 раз в 3 года)</t>
  </si>
  <si>
    <t>Удельный вес численности обучающихся по программам общего образования, участвующих в конкурсах различного уровня</t>
  </si>
  <si>
    <t>Доля обучающихся, охваченных дополнительными образовательными программами</t>
  </si>
  <si>
    <t>Уровень удовлетворенности населения МО "Лешуконский муниципальный район" качеством предоставляемых услуг в сфере образования</t>
  </si>
  <si>
    <t>Подпрограмма 4 "Реализация государственных полномочий по опеке и попечительству"</t>
  </si>
  <si>
    <t>к отчету о реализации муниципальной программы МО "Лешуконский муниципальный район" "Развитие образования МО "Лешуконский муниципальный район" на 2018-2021 годы"</t>
  </si>
  <si>
    <t>5. Информация о достигнутой экономии бюджетных расходов на выполнение работ, поставку товаров и предоставление услуг для реализации мероприятий от проведения торгов (конкурсов) на участие в реализации программных мероприятий и направлениях расходования сэкономленных средств</t>
  </si>
  <si>
    <t>6. Сведения о внедрении и эффективности инновационных проектов</t>
  </si>
  <si>
    <t>Индикаторы программы достигнуты в полной мере в соответствии с  объемом финансирования</t>
  </si>
  <si>
    <t>4. Информация о количестве муниципальных поселений, на территории которых реализуются мероприятия муниципальной программы</t>
  </si>
  <si>
    <t>7. Оценка влияния фактических результатов реализации муниципальной программы на различные сферы экономики района</t>
  </si>
  <si>
    <t>8. Информация о внесенных изменениях в муниципальную программу и приведении ее в соответствие с фактической реализацией</t>
  </si>
  <si>
    <t>3. Информация о ходе и полноте выполнения мероприятий и муниципальной программы в целом, о причинах несвоевременного выполнения мероприятий</t>
  </si>
  <si>
    <t>компенсация расходов на питание в интернате предоставить воспитанникам в кол-ве 29 чел.</t>
  </si>
  <si>
    <t>компенсация на питание предоставлена в  воспитанникам - 29 чел.</t>
  </si>
  <si>
    <t>Число детей оздоровленных в лагерях с дневным пребыванием;  1. Дети, находящиеся в трудной жизненной ситуации-93 чел., 2. дети из многодетных семей - 78 чел., 3. дети победители, призеры -16 чел., 4. другие категории детей-97 чел. Число детей отдохнувших в загородных стационарных лагерях - 56 чел., в т.ч. в трудной жизненной ситуации -28 детей.</t>
  </si>
  <si>
    <t xml:space="preserve">Проведение работ по замене кровли, окон, внутренний ремонт помещений здания спортивного зала </t>
  </si>
  <si>
    <t>Е.С.Емельянова</t>
  </si>
  <si>
    <t>Обеспечение оборудованием и инвентарем интернатов при школах</t>
  </si>
  <si>
    <t>Развитие дополнительного образования и воспитания в системе образования МО "Лешуконский муниципальный район" на 2018-2021 г</t>
  </si>
  <si>
    <t>Проведение  текущих и капитальных ремонтов в образовательных организациях</t>
  </si>
  <si>
    <t>Е.С.Емелянова</t>
  </si>
  <si>
    <t>за январь-декабрь 2020года</t>
  </si>
  <si>
    <t>за 2020 год</t>
  </si>
  <si>
    <t>Обеспечение формирования деятельности муниципальных образовательных организаций, реализующих образовательную программу дошкольного образования согласно муниципального задания на 2020 год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</si>
  <si>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- 293 чел.</t>
  </si>
  <si>
    <t>Субсидии предоставлены 5 общеобразовательным организациям на обеспечение деятельности 7 дошкольных структурных подразделений. Среднегодовая численность воспитанников за 2020 составила - 275 чел.</t>
  </si>
  <si>
    <t>Среднегодовое количество получателей компенсации части родительской платы всего - 298 чел., в т.ч.на первых детей - 83 чел., на вторых детей - 142 чел., на третьих детей - 73 чел.</t>
  </si>
  <si>
    <t>В 2020г. Запланировано кол-во воспитанников имеющих право на бесплатное питание  - 12 воспитанников, в т.ч.  дети-инвалиды - 4 ребенка, дети-сироты и дети оставшимися без попечения родителей-8 детей</t>
  </si>
  <si>
    <t>Выплатить компенсация расходов на оплату стоимости проезда и провоза багажа к месту использования отпуска и обратно 96 чел</t>
  </si>
  <si>
    <t>Выплатить компенсация расходов на оплату стоимости проезда и провоза багажа к месту использования отпуска и обратно 31 чел</t>
  </si>
  <si>
    <t>Мероприятия, связанные с профилактикой и устранением последствий распространения короновирусной инфекции.</t>
  </si>
  <si>
    <t>Проведение мероприятий, связанных с профилактикой и устранением последствий распространения короновирусной инфекции.</t>
  </si>
  <si>
    <t>Приобретено оборудование, средств индивидуальной защиты для предупреждения распространения новой коронавирусной инфекции (рециркул\торы, бескогтактные термометры , дозаторы, антисептики)</t>
  </si>
  <si>
    <t>Приобретение оборудования, средства индивидуальной защиты для предупреждения распространения новой коронавирусной инфекции</t>
  </si>
  <si>
    <t xml:space="preserve">Капитальный и текущий ремонт зданий дошкольных образовательных организаций </t>
  </si>
  <si>
    <t xml:space="preserve">Проведение капитального и текущего ремонат зданий дошкольных образовательных организаций </t>
  </si>
  <si>
    <t xml:space="preserve">Проведен капитальный (СП ДО "Теремок") и текущий ремонта 4 зданий дошкольных образовательных организаций </t>
  </si>
  <si>
    <t xml:space="preserve">Проведение капитального (СП ДО "Теремок") и текущего ремонта 4 зданий дошкольных образовательных организаций </t>
  </si>
  <si>
    <t>Провести огнезащитную обработку чердачных помещений, приобретение первичных средств пожаротушения, замена электропроводки, обслуживание систем автоматического пожаротушения</t>
  </si>
  <si>
    <t>Проведена огнезащитная обработка чердачных помещений, приобретены первичные средства пожаротушения, замена электропроводки, обслуживание систем автоматического пожаротушения</t>
  </si>
  <si>
    <t>Укрепление материально-технической базы муниципальных дошкольных организаций</t>
  </si>
  <si>
    <t>Приобретение оборудования и инвентаря для укрепления материально-технической базы</t>
  </si>
  <si>
    <t>Приобретено оборудование для пищеблока и инвентарь в д/сады  "Золотая рыбка" "Теремок" для укрепления материально-технической базы</t>
  </si>
  <si>
    <t>Обеспечение формирования деятельности муниципальных общеобразовательных организаций, согласно муниципального задания на 2020 год</t>
  </si>
  <si>
    <t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- 719 учащихся, содержание и воспитание обучающихся, проживающих в интернатах при школах - 33 воспитанника</t>
  </si>
  <si>
    <t xml:space="preserve">Субсидии предоставлены 5 общеобразовательным организациям на обеспечение общеобразовательной деятельности организаций. Среднегодовое количество обучающихся получающих услугу соответствующего качества - 719 обучающихся, содержание и воспитание обучающихся, проживающих в интернатах при школах - 29 воспитанник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</si>
  <si>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</si>
  <si>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Предоставление  финансовой поддержки классным руководителям общеобразовательных организаций</t>
  </si>
  <si>
    <t>Ежемесячное денежное вознаграждение предоставлено 62 классным руководителям</t>
  </si>
  <si>
    <t>Ежемесячное денежное вознаграждение предусмотрено 62 классным руководителям</t>
  </si>
  <si>
    <t xml:space="preserve">Обеспечение бесплатным двухразовым питанием детей с ограниченными возможностями здоровья </t>
  </si>
  <si>
    <t>красный коест</t>
  </si>
  <si>
    <t>Обеспечение бесплатным горячим питанием обучающихся, осваивающих образовательные программы начального общего образования</t>
  </si>
  <si>
    <t xml:space="preserve"> питание обучающихся, осваивающих программы начального общего образования     265 чел., стоимость дето-дня -73,53 руб.</t>
  </si>
  <si>
    <t xml:space="preserve"> питание обучающихся, осваивающих программы начального общего образования     267 чел., стоимость дето-дня -73,53 руб.</t>
  </si>
  <si>
    <t>Мероприятия не проводились в связи с ограницительными мероприятиями в период новой коронавипусной инфекции</t>
  </si>
  <si>
    <t>Выплатить компенсация расходов на оплату стоимости проезда и провоза багажа к месту использования отпуска и обратно 217 чел</t>
  </si>
  <si>
    <t>Выплачена компенсация расходов на оплату стоимости проезда и провоза багажа к месту использования отпуска и обратно 51 чел</t>
  </si>
  <si>
    <t>Среднегодовое количество получателей компенсации части родительской платы всего - 251 чел., в т.ч. На первых детей - 92 чел., на вторых детей - 106 чел., на третьих детей - 53 чел.</t>
  </si>
  <si>
    <t>Фактическое кол-во воспитанников имеющих право на бесплатное питание за 2020г составило 6 воспитанников, в т.ч  6 чел. дети-сироты</t>
  </si>
  <si>
    <t xml:space="preserve"> питание обучающихся  из малообеспеченных семей составило 43 чел., фактическая стоимость дето-дня 50 руб.</t>
  </si>
  <si>
    <t xml:space="preserve"> питание обучающихся  из малообеспеченных семей составило 43 чел., стоимость дето-дня - 50 руб.</t>
  </si>
  <si>
    <t>осуществлять еженедельный подвоз 28 обучающихся, ежедневный подвоз 15 обучающихся</t>
  </si>
  <si>
    <t>осуществлен еженедельный подвоз 28 обучающихся, ежедневный подвоз 15 обучающихся</t>
  </si>
  <si>
    <t xml:space="preserve"> питание обучающихся  с ограниченными возможностями здоровья составило 68 чел., стоимость дето-дня - 53 руб.</t>
  </si>
  <si>
    <t>Количество получателей льгот  - 239 чел. (педагогические работники и пенсионеры)</t>
  </si>
  <si>
    <t xml:space="preserve">Количество получателей льгот  - 239 чел. В том числе пенсионеры 129 чел. </t>
  </si>
  <si>
    <t xml:space="preserve">Количество получателей льгот  - 58 чел. </t>
  </si>
  <si>
    <t>Количество получателей льгот  - 58 чел. , в томчисле пенсионеры - 31 чел.</t>
  </si>
  <si>
    <t>Благоустройство зданий государственных и муниципальных образовательных организаций в целях соблюдения требований к воздушно-тепловому режиму, водоснабжению и канализации</t>
  </si>
  <si>
    <t>Проведение работ по установке электроотопления</t>
  </si>
  <si>
    <t>Проведены работы по установке электроотопления в СП "Засульская начальная школа"</t>
  </si>
  <si>
    <t>Проведести работы по установке электроотопления в СП "Засульская начальная школа"</t>
  </si>
  <si>
    <t>Оснащение специальными транспортными средствами для перевозки детей</t>
  </si>
  <si>
    <t>Приобретение автомобиля для специальной перевозки детей</t>
  </si>
  <si>
    <t>Приобретение автомобиля для специальной перевозки детей В МБОУ !Ценогорская ООШ"</t>
  </si>
  <si>
    <t>Приобретение автомобиля для специальной перевозки детей МБОУ "Ценогорская ООШ"</t>
  </si>
  <si>
    <t>Мероприятия по обеспечению жизнедеятельности и безопасному функционированию образовательных организаций</t>
  </si>
  <si>
    <t>Мероприятия по комплексной безопасности подведомственных учреждений (установка видеонаблюдения)</t>
  </si>
  <si>
    <t xml:space="preserve">Установка видеонаблюдения </t>
  </si>
  <si>
    <t>Установка видеонаблюдения в здании МБОУ "Лешуконская СОШ"</t>
  </si>
  <si>
    <t>Обеспечение условий для организации безопасного подвоза обучающихся к месту обучения и обратно</t>
  </si>
  <si>
    <t xml:space="preserve">Устранение предписаний надзорных органов и оснащения оборудованием столовых и пищеблоков  в целях создания условий для организации горячего питания </t>
  </si>
  <si>
    <t>Обеспечение оборудованием и инвентарем интернатов при МБОУ "ЛСОШ", МБОУ "ВСОШ", МБОУ "КСОШ"</t>
  </si>
  <si>
    <t>Приобретено оборудование, мебель, мягкий инвентарь,телевизоры и пр.</t>
  </si>
  <si>
    <t>Установка системы ГЛОНАС на автобусы для перевозки детей</t>
  </si>
  <si>
    <t>Установлена системы ГЛОНАС на 6 автобусов для перевозки детей во всех общеобразовательных учреждениях</t>
  </si>
  <si>
    <t>Оснащение оборудованием пищеблоков малокомплектных школ района</t>
  </si>
  <si>
    <t>Оснащены оборудованием пищеблоки СП "Засульская начальная школа" СП "Юромская начальная школа" (приобретены холодильник, микроволновка, морозильная камера, чайникмалокомплектных школ района</t>
  </si>
  <si>
    <t>Выплата 1 профессиональным опекунам</t>
  </si>
  <si>
    <t>За 2020 года выплата произведена 1 профессиональным опекунам</t>
  </si>
  <si>
    <t>Обеспечение деятельности по опеке и попечительству Лешуконского района - 1 чел.</t>
  </si>
  <si>
    <t xml:space="preserve">Количество детей-сирот, которым приобретены жилые помещения в текущем году- 1 чел.
</t>
  </si>
  <si>
    <t xml:space="preserve"> Закончили с золотой медалью в 11 кл. 2 обучающ, серебряной 2 чел. Поощрены денежным вознаграждением за отличную учебу 9кл-10кл.4 обуч.</t>
  </si>
  <si>
    <t>Замена шиферной кровли на металлочерепицу в деревянном здании МБОУ «УСОШ» ,Замена ограждения школы МБОУ "КСОШ", текущий ремонт в классах,  кабинетах и других помещениях школ (приобретение краски и другого строительного материала) и пр.</t>
  </si>
  <si>
    <t>Предусмотрено паспортом Программы на 2020 год</t>
  </si>
  <si>
    <t>Предусмотрено бюджетом на 2020 год</t>
  </si>
  <si>
    <t>Укорепление материально-технической базы муницмпальных дошкольных организаций</t>
  </si>
  <si>
    <t>год, предшествующий отчетному-2019г</t>
  </si>
  <si>
    <t>отчетный год-2020 год</t>
  </si>
  <si>
    <t>Фактические значения индикаторов за 2020 год соответствуют установленным программой</t>
  </si>
  <si>
    <t>Экономия бюджетных средств от проведения аукциона на проведение ремонта кровли СП "Теремок" МБОУ "Лешуконская СОШ" сложилась в сумме 540 тыс.руб. Сложившаяся экономия направлена на дополнительные работы по капитальному ремонту кровли детского сада "Теремок".</t>
  </si>
  <si>
    <t>В рамках данной муниципальной программы реализовывается 4 подпрограммы. Все мероприятия, утвержденные программой на 2020 год выполнены в полном объеме, кроме Мероприятия по проведению оздоровительной кампании детей, в связи с ограничительными мерами в период распространения коронавирусной инфекции</t>
  </si>
  <si>
    <t>Изменения внесены в программу постановлениями от 13.02.2020г.  №58, от 08.04.2020г. №134,от 02.07.2020г.№238, от 28.09.2020 г.  №353, от 18.12.2020 г.  №503, от  25.12,2020 г. №514, - изменения предусматривали привидение лимитов финансирования программы в соответствие лимитам, утвержденными решениями Собрания депутатов МО "Лешуконский муниципальный район" "О бюджете на 2020 год".</t>
  </si>
  <si>
    <t>Районные спортивные игры школьников «Президентские спортивные игры - 2020»Муниципальный этап всероссийского фестиваля «Весёлые старты»
62-е районные лыжные соревнования на приз РЦДОД
Муниципальный конкурс декоративно-прикладного творчества «Добрых рук мастерство»
Муниципальный конкурс на получение премии мастера спорта по лыжным гонкам А.Ю. Мартынова
Соревнования по мини-футболу на кубок РЦДОД среди 5-8 кл.
Соревнования по баскетболу на кубок РЦДОД среди 9-11 кл.
Муниципальный спортивно - оздоровительный фестиваль школьников «Президентские состязания»
Районная спартакиада для младших школьников и воспитанников СП-ДО «Я выбираю ГТО»</t>
  </si>
  <si>
    <t>Муниципальный этап Всероссийского конкурса юных чтецов «Живая классика»
Муниципальный этап чемпионата по чтению вслух «Страница 20»
Муниципальный чемпионат по чтению вслух «Что за прелесть эти сказки»
Районная учебно-исследовательская конференция «Юный исследователь
Муниципальный этап учебно-исследовательской конференции
«Юность Поморья»
Муниципальный чемпионат по чтению вслух на иностранном языке среди обучающихся 8-11 классов «Page (Seite) 20»
Муниципальный турнир по мини-футболу на кубок РЦДОД сред 1-4 классов
Муниципальный конкурс детского творчества, посвящённого 100-летию Ф.Абрамова
Муниципальный конкурс детско-юношеского творчества по пожарной безопасности : «Неопалимая купина»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</si>
</sst>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.00\ _₽_-;\-* #,##0.00\ _₽_-;_-* &quot;-&quot;??\ _₽_-;_-@_-"/>
    <numFmt numFmtId="165" formatCode="_-* #,##0.000_р_._-;\-* #,##0.000_р_._-;_-* &quot;-&quot;??_р_._-;_-@_-"/>
  </numFmts>
  <fonts count="3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b/>
      <sz val="11"/>
      <color rgb="FF00B0F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64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wrapText="1"/>
    </xf>
    <xf numFmtId="0" fontId="7" fillId="0" borderId="1" xfId="0" applyFont="1" applyBorder="1" applyAlignment="1">
      <alignment horizontal="justify" vertical="top" wrapText="1" shrinkToFit="1"/>
    </xf>
    <xf numFmtId="0" fontId="6" fillId="0" borderId="1" xfId="0" applyFont="1" applyBorder="1" applyAlignment="1">
      <alignment horizontal="left" vertical="top" wrapText="1" shrinkToFit="1"/>
    </xf>
    <xf numFmtId="0" fontId="6" fillId="0" borderId="1" xfId="0" applyFont="1" applyBorder="1" applyAlignment="1">
      <alignment horizontal="left" vertical="top" wrapText="1"/>
    </xf>
    <xf numFmtId="43" fontId="2" fillId="0" borderId="0" xfId="1" applyFont="1" applyAlignment="1">
      <alignment wrapText="1"/>
    </xf>
    <xf numFmtId="43" fontId="3" fillId="0" borderId="1" xfId="1" applyFont="1" applyBorder="1" applyAlignment="1">
      <alignment horizontal="center" vertical="center" wrapText="1"/>
    </xf>
    <xf numFmtId="43" fontId="2" fillId="0" borderId="1" xfId="1" applyFont="1" applyBorder="1"/>
    <xf numFmtId="43" fontId="2" fillId="0" borderId="0" xfId="1" applyFont="1"/>
    <xf numFmtId="0" fontId="8" fillId="0" borderId="0" xfId="0" applyFont="1"/>
    <xf numFmtId="43" fontId="9" fillId="0" borderId="1" xfId="1" applyFont="1" applyBorder="1"/>
    <xf numFmtId="0" fontId="9" fillId="0" borderId="0" xfId="0" applyFont="1"/>
    <xf numFmtId="0" fontId="7" fillId="0" borderId="1" xfId="0" applyFont="1" applyBorder="1" applyAlignment="1">
      <alignment horizontal="center"/>
    </xf>
    <xf numFmtId="0" fontId="7" fillId="0" borderId="1" xfId="0" applyFont="1" applyBorder="1"/>
    <xf numFmtId="43" fontId="7" fillId="0" borderId="1" xfId="1" applyFont="1" applyBorder="1"/>
    <xf numFmtId="0" fontId="7" fillId="0" borderId="0" xfId="0" applyFont="1"/>
    <xf numFmtId="0" fontId="6" fillId="0" borderId="1" xfId="0" applyFont="1" applyBorder="1" applyAlignment="1">
      <alignment vertical="top" wrapText="1" shrinkToFit="1"/>
    </xf>
    <xf numFmtId="0" fontId="6" fillId="0" borderId="2" xfId="0" applyFont="1" applyBorder="1" applyAlignment="1">
      <alignment vertical="top" wrapText="1" shrinkToFit="1"/>
    </xf>
    <xf numFmtId="0" fontId="10" fillId="0" borderId="0" xfId="0" applyFont="1"/>
    <xf numFmtId="43" fontId="10" fillId="0" borderId="0" xfId="1" applyFont="1"/>
    <xf numFmtId="0" fontId="11" fillId="0" borderId="0" xfId="0" applyFont="1"/>
    <xf numFmtId="43" fontId="11" fillId="0" borderId="0" xfId="1" applyFont="1"/>
    <xf numFmtId="0" fontId="4" fillId="0" borderId="0" xfId="0" applyFont="1" applyAlignment="1">
      <alignment vertical="top" wrapText="1"/>
    </xf>
    <xf numFmtId="1" fontId="12" fillId="0" borderId="2" xfId="0" applyNumberFormat="1" applyFont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1" fontId="12" fillId="0" borderId="1" xfId="1" applyNumberFormat="1" applyFont="1" applyBorder="1" applyAlignment="1">
      <alignment horizontal="center" vertical="center" wrapText="1"/>
    </xf>
    <xf numFmtId="1" fontId="13" fillId="0" borderId="0" xfId="0" applyNumberFormat="1" applyFont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 wrapText="1"/>
    </xf>
    <xf numFmtId="1" fontId="15" fillId="0" borderId="0" xfId="0" applyNumberFormat="1" applyFont="1" applyAlignment="1">
      <alignment horizontal="center" vertical="center" wrapText="1"/>
    </xf>
    <xf numFmtId="1" fontId="14" fillId="0" borderId="7" xfId="1" applyNumberFormat="1" applyFont="1" applyBorder="1" applyAlignment="1">
      <alignment horizontal="center" vertical="center" wrapText="1"/>
    </xf>
    <xf numFmtId="1" fontId="14" fillId="0" borderId="1" xfId="0" applyNumberFormat="1" applyFont="1" applyBorder="1" applyAlignment="1">
      <alignment horizontal="center" vertical="center" wrapText="1"/>
    </xf>
    <xf numFmtId="1" fontId="14" fillId="0" borderId="1" xfId="1" applyNumberFormat="1" applyFont="1" applyBorder="1" applyAlignment="1">
      <alignment horizontal="center" vertical="center" wrapText="1"/>
    </xf>
    <xf numFmtId="49" fontId="15" fillId="0" borderId="0" xfId="1" applyNumberFormat="1" applyFont="1" applyBorder="1" applyAlignment="1" applyProtection="1">
      <alignment horizontal="justify" wrapText="1"/>
      <protection locked="0"/>
    </xf>
    <xf numFmtId="0" fontId="16" fillId="0" borderId="1" xfId="0" applyFont="1" applyBorder="1" applyAlignment="1">
      <alignment horizontal="justify" wrapText="1"/>
    </xf>
    <xf numFmtId="43" fontId="16" fillId="0" borderId="1" xfId="1" applyFont="1" applyBorder="1" applyAlignment="1">
      <alignment horizontal="justify" vertical="center" wrapText="1"/>
    </xf>
    <xf numFmtId="43" fontId="16" fillId="0" borderId="1" xfId="1" applyFont="1" applyBorder="1" applyAlignment="1">
      <alignment horizontal="justify" wrapText="1"/>
    </xf>
    <xf numFmtId="43" fontId="6" fillId="0" borderId="1" xfId="1" applyFont="1" applyBorder="1"/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justify" vertical="top" wrapText="1"/>
    </xf>
    <xf numFmtId="0" fontId="16" fillId="0" borderId="1" xfId="0" applyFont="1" applyFill="1" applyBorder="1" applyAlignment="1">
      <alignment horizontal="center" vertical="center"/>
    </xf>
    <xf numFmtId="43" fontId="16" fillId="2" borderId="1" xfId="1" applyFont="1" applyFill="1" applyBorder="1" applyAlignment="1">
      <alignment horizontal="justify" wrapText="1"/>
    </xf>
    <xf numFmtId="0" fontId="16" fillId="0" borderId="1" xfId="0" applyFont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left" vertical="top" wrapText="1" shrinkToFit="1"/>
    </xf>
    <xf numFmtId="49" fontId="16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6" fillId="2" borderId="1" xfId="1" applyNumberFormat="1" applyFont="1" applyFill="1" applyBorder="1" applyAlignment="1">
      <alignment vertical="center" wrapText="1"/>
    </xf>
    <xf numFmtId="49" fontId="16" fillId="0" borderId="1" xfId="1" applyNumberFormat="1" applyFont="1" applyBorder="1" applyAlignment="1" applyProtection="1">
      <alignment horizontal="justify" vertical="center" wrapText="1"/>
      <protection locked="0"/>
    </xf>
    <xf numFmtId="0" fontId="6" fillId="0" borderId="1" xfId="0" applyFont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vertical="center" wrapText="1" shrinkToFi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 shrinkToFit="1"/>
    </xf>
    <xf numFmtId="0" fontId="16" fillId="0" borderId="1" xfId="0" applyFont="1" applyBorder="1" applyAlignment="1">
      <alignment vertical="center" wrapText="1"/>
    </xf>
    <xf numFmtId="43" fontId="16" fillId="2" borderId="1" xfId="1" applyFont="1" applyFill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20" fillId="0" borderId="0" xfId="0" applyFont="1"/>
    <xf numFmtId="0" fontId="2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3" fontId="7" fillId="0" borderId="1" xfId="1" applyFont="1" applyFill="1" applyBorder="1" applyAlignment="1">
      <alignment horizontal="left" vertical="center" wrapText="1"/>
    </xf>
    <xf numFmtId="49" fontId="6" fillId="0" borderId="1" xfId="1" applyNumberFormat="1" applyFont="1" applyBorder="1" applyAlignment="1" applyProtection="1">
      <alignment horizontal="justify" vertical="center" wrapText="1"/>
      <protection locked="0"/>
    </xf>
    <xf numFmtId="43" fontId="6" fillId="0" borderId="1" xfId="1" applyFont="1" applyBorder="1" applyAlignment="1">
      <alignment horizontal="justify" vertical="center" wrapText="1"/>
    </xf>
    <xf numFmtId="43" fontId="2" fillId="0" borderId="0" xfId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43" fontId="7" fillId="0" borderId="1" xfId="1" applyFont="1" applyFill="1" applyBorder="1" applyAlignment="1">
      <alignment horizontal="justify" vertical="center" wrapText="1"/>
    </xf>
    <xf numFmtId="43" fontId="16" fillId="0" borderId="1" xfId="1" applyFont="1" applyFill="1" applyBorder="1" applyAlignment="1">
      <alignment horizontal="justify" vertical="center" wrapText="1"/>
    </xf>
    <xf numFmtId="0" fontId="16" fillId="0" borderId="1" xfId="0" applyFont="1" applyFill="1" applyBorder="1" applyAlignment="1">
      <alignment horizontal="justify" vertical="center" wrapText="1"/>
    </xf>
    <xf numFmtId="49" fontId="6" fillId="0" borderId="1" xfId="1" applyNumberFormat="1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16" fillId="0" borderId="2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 shrinkToFi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43" fontId="16" fillId="0" borderId="1" xfId="1" applyFont="1" applyFill="1" applyBorder="1" applyAlignment="1">
      <alignment horizontal="left" vertical="center" wrapText="1"/>
    </xf>
    <xf numFmtId="0" fontId="28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8" fillId="3" borderId="1" xfId="0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 applyProtection="1">
      <alignment horizontal="justify" vertical="center"/>
      <protection locked="0"/>
    </xf>
    <xf numFmtId="0" fontId="8" fillId="0" borderId="0" xfId="0" applyFont="1" applyAlignment="1">
      <alignment vertical="center"/>
    </xf>
    <xf numFmtId="0" fontId="6" fillId="0" borderId="1" xfId="0" applyFont="1" applyFill="1" applyBorder="1" applyAlignment="1">
      <alignment vertical="center" wrapText="1" shrinkToFit="1"/>
    </xf>
    <xf numFmtId="0" fontId="27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top" wrapText="1"/>
    </xf>
    <xf numFmtId="0" fontId="16" fillId="0" borderId="0" xfId="0" applyFont="1"/>
    <xf numFmtId="0" fontId="16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165" fontId="6" fillId="0" borderId="1" xfId="1" applyNumberFormat="1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horizontal="justify" vertical="center" wrapText="1"/>
    </xf>
    <xf numFmtId="0" fontId="28" fillId="3" borderId="1" xfId="0" applyFont="1" applyFill="1" applyBorder="1" applyAlignment="1">
      <alignment vertical="center"/>
    </xf>
    <xf numFmtId="0" fontId="28" fillId="3" borderId="2" xfId="0" applyFont="1" applyFill="1" applyBorder="1" applyAlignment="1">
      <alignment horizontal="justify" vertical="center" wrapText="1"/>
    </xf>
    <xf numFmtId="43" fontId="3" fillId="0" borderId="1" xfId="1" applyFont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justify" vertical="center" wrapText="1"/>
    </xf>
    <xf numFmtId="49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0" fontId="7" fillId="0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31" fillId="3" borderId="2" xfId="0" applyFont="1" applyFill="1" applyBorder="1" applyAlignment="1">
      <alignment vertical="top" wrapText="1" shrinkToFit="1"/>
    </xf>
    <xf numFmtId="0" fontId="28" fillId="3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49" fontId="16" fillId="0" borderId="1" xfId="1" applyNumberFormat="1" applyFont="1" applyBorder="1" applyAlignment="1" applyProtection="1">
      <alignment vertical="top" wrapText="1"/>
      <protection locked="0"/>
    </xf>
    <xf numFmtId="43" fontId="6" fillId="0" borderId="1" xfId="1" applyFont="1" applyFill="1" applyBorder="1" applyAlignment="1">
      <alignment vertical="center" wrapText="1"/>
    </xf>
    <xf numFmtId="43" fontId="6" fillId="2" borderId="1" xfId="1" applyFont="1" applyFill="1" applyBorder="1" applyAlignment="1">
      <alignment horizontal="justify" vertical="center" wrapText="1"/>
    </xf>
    <xf numFmtId="0" fontId="7" fillId="0" borderId="2" xfId="0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 shrinkToFit="1"/>
    </xf>
    <xf numFmtId="43" fontId="16" fillId="0" borderId="7" xfId="1" applyFont="1" applyBorder="1" applyAlignment="1">
      <alignment horizontal="justify" wrapText="1"/>
    </xf>
    <xf numFmtId="43" fontId="28" fillId="3" borderId="1" xfId="1" applyFont="1" applyFill="1" applyBorder="1" applyAlignment="1">
      <alignment horizontal="center" vertical="center"/>
    </xf>
    <xf numFmtId="164" fontId="6" fillId="0" borderId="1" xfId="1" applyNumberFormat="1" applyFont="1" applyBorder="1" applyAlignment="1">
      <alignment horizontal="center" vertical="center" wrapText="1" shrinkToFit="1"/>
    </xf>
    <xf numFmtId="43" fontId="2" fillId="0" borderId="1" xfId="1" applyFont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 shrinkToFit="1"/>
    </xf>
    <xf numFmtId="43" fontId="7" fillId="0" borderId="1" xfId="1" applyFont="1" applyBorder="1" applyAlignment="1">
      <alignment horizontal="center" vertical="center"/>
    </xf>
    <xf numFmtId="43" fontId="7" fillId="2" borderId="1" xfId="1" applyFont="1" applyFill="1" applyBorder="1" applyAlignment="1">
      <alignment horizontal="center" vertical="center"/>
    </xf>
    <xf numFmtId="164" fontId="26" fillId="0" borderId="1" xfId="1" applyNumberFormat="1" applyFont="1" applyBorder="1" applyAlignment="1">
      <alignment horizontal="center" vertical="center" wrapText="1" shrinkToFit="1"/>
    </xf>
    <xf numFmtId="43" fontId="7" fillId="3" borderId="1" xfId="1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center" vertical="center" wrapText="1"/>
    </xf>
    <xf numFmtId="0" fontId="29" fillId="3" borderId="6" xfId="0" applyFont="1" applyFill="1" applyBorder="1" applyAlignment="1">
      <alignment horizontal="center" vertical="center" wrapText="1"/>
    </xf>
    <xf numFmtId="0" fontId="29" fillId="3" borderId="7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43" fontId="3" fillId="0" borderId="5" xfId="1" applyFont="1" applyBorder="1" applyAlignment="1">
      <alignment horizontal="center" vertical="center" wrapText="1"/>
    </xf>
    <xf numFmtId="43" fontId="3" fillId="0" borderId="7" xfId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3" fontId="3" fillId="0" borderId="1" xfId="1" applyFont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justify" vertical="center" wrapText="1"/>
    </xf>
    <xf numFmtId="0" fontId="20" fillId="0" borderId="0" xfId="0" applyFont="1" applyAlignment="1">
      <alignment horizontal="justify" vertical="center" wrapText="1"/>
    </xf>
    <xf numFmtId="0" fontId="23" fillId="0" borderId="0" xfId="0" applyFont="1" applyAlignment="1">
      <alignment horizontal="justify" vertical="center" wrapText="1"/>
    </xf>
    <xf numFmtId="0" fontId="24" fillId="0" borderId="0" xfId="0" applyFont="1" applyAlignment="1">
      <alignment horizontal="justify" vertical="center" wrapText="1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4" fillId="2" borderId="0" xfId="0" applyFont="1" applyFill="1" applyAlignment="1">
      <alignment horizontal="justify" vertical="center" wrapText="1"/>
    </xf>
    <xf numFmtId="0" fontId="25" fillId="2" borderId="0" xfId="0" applyFont="1" applyFill="1" applyAlignment="1">
      <alignment horizontal="justify" vertical="center" wrapText="1"/>
    </xf>
    <xf numFmtId="2" fontId="6" fillId="2" borderId="1" xfId="1" applyNumberFormat="1" applyFont="1" applyFill="1" applyBorder="1" applyAlignment="1" applyProtection="1">
      <alignment horizontal="justify" vertical="center" wrapText="1"/>
      <protection locked="0"/>
    </xf>
    <xf numFmtId="39" fontId="7" fillId="2" borderId="1" xfId="1" applyNumberFormat="1" applyFont="1" applyFill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7"/>
  <sheetViews>
    <sheetView tabSelected="1" topLeftCell="A16" zoomScale="84" zoomScaleNormal="84" workbookViewId="0">
      <pane ySplit="1275" activePane="bottomLeft"/>
      <selection activeCell="B16" sqref="B16"/>
      <selection pane="bottomLeft" activeCell="A4" sqref="A4:F4"/>
    </sheetView>
  </sheetViews>
  <sheetFormatPr defaultRowHeight="15"/>
  <cols>
    <col min="1" max="1" width="7.85546875" style="3" customWidth="1"/>
    <col min="2" max="2" width="44.28515625" style="83" customWidth="1"/>
    <col min="3" max="3" width="34.5703125" style="3" customWidth="1"/>
    <col min="4" max="4" width="37" style="14" customWidth="1"/>
    <col min="5" max="5" width="38.140625" style="14" customWidth="1"/>
    <col min="6" max="6" width="25.140625" style="14" customWidth="1"/>
    <col min="7" max="7" width="9.140625" style="3"/>
    <col min="8" max="8" width="31.28515625" style="3" customWidth="1"/>
    <col min="9" max="16384" width="9.140625" style="3"/>
  </cols>
  <sheetData>
    <row r="1" spans="1:13">
      <c r="F1" s="74" t="s">
        <v>56</v>
      </c>
    </row>
    <row r="2" spans="1:13" s="1" customFormat="1" ht="18.75">
      <c r="A2" s="133" t="s">
        <v>21</v>
      </c>
      <c r="B2" s="133"/>
      <c r="C2" s="133"/>
      <c r="D2" s="133"/>
      <c r="E2" s="133"/>
      <c r="F2" s="133"/>
    </row>
    <row r="3" spans="1:13" s="1" customFormat="1" ht="48.75" customHeight="1">
      <c r="A3" s="134" t="s">
        <v>75</v>
      </c>
      <c r="B3" s="134"/>
      <c r="C3" s="134"/>
      <c r="D3" s="134"/>
      <c r="E3" s="134"/>
      <c r="F3" s="134"/>
      <c r="G3" s="28"/>
      <c r="H3" s="28"/>
      <c r="I3" s="28"/>
      <c r="J3" s="28"/>
      <c r="K3" s="28"/>
      <c r="L3" s="28"/>
      <c r="M3" s="28"/>
    </row>
    <row r="4" spans="1:13" s="1" customFormat="1" ht="27" customHeight="1">
      <c r="A4" s="135" t="s">
        <v>117</v>
      </c>
      <c r="B4" s="135"/>
      <c r="C4" s="135"/>
      <c r="D4" s="135"/>
      <c r="E4" s="135"/>
      <c r="F4" s="135"/>
    </row>
    <row r="5" spans="1:13" s="1" customFormat="1">
      <c r="B5" s="84"/>
      <c r="D5" s="11"/>
      <c r="E5" s="11"/>
      <c r="F5" s="11"/>
    </row>
    <row r="6" spans="1:13" s="4" customFormat="1" ht="30.75" customHeight="1">
      <c r="A6" s="136" t="s">
        <v>1</v>
      </c>
      <c r="B6" s="136" t="s">
        <v>20</v>
      </c>
      <c r="C6" s="136" t="s">
        <v>50</v>
      </c>
      <c r="D6" s="139" t="s">
        <v>15</v>
      </c>
      <c r="E6" s="140"/>
      <c r="F6" s="137" t="s">
        <v>18</v>
      </c>
    </row>
    <row r="7" spans="1:13" s="4" customFormat="1" ht="31.5" customHeight="1">
      <c r="A7" s="136"/>
      <c r="B7" s="136"/>
      <c r="C7" s="136"/>
      <c r="D7" s="12" t="s">
        <v>16</v>
      </c>
      <c r="E7" s="12" t="s">
        <v>17</v>
      </c>
      <c r="F7" s="138"/>
    </row>
    <row r="8" spans="1:13" s="34" customFormat="1" ht="13.5" customHeight="1">
      <c r="A8" s="33">
        <v>1</v>
      </c>
      <c r="B8" s="36">
        <v>2</v>
      </c>
      <c r="C8" s="36">
        <v>3</v>
      </c>
      <c r="D8" s="37">
        <v>4</v>
      </c>
      <c r="E8" s="37">
        <v>5</v>
      </c>
      <c r="F8" s="35">
        <v>6</v>
      </c>
    </row>
    <row r="9" spans="1:13" s="91" customFormat="1" ht="45" customHeight="1">
      <c r="A9" s="90">
        <v>1</v>
      </c>
      <c r="B9" s="130" t="s">
        <v>78</v>
      </c>
      <c r="C9" s="131"/>
      <c r="D9" s="131"/>
      <c r="E9" s="131"/>
      <c r="F9" s="132"/>
      <c r="H9" s="91">
        <f>92+106+53</f>
        <v>251</v>
      </c>
    </row>
    <row r="10" spans="1:13" ht="105.75" customHeight="1">
      <c r="A10" s="6"/>
      <c r="B10" s="85" t="s">
        <v>59</v>
      </c>
      <c r="C10" s="50" t="s">
        <v>119</v>
      </c>
      <c r="D10" s="104" t="s">
        <v>120</v>
      </c>
      <c r="E10" s="104" t="s">
        <v>121</v>
      </c>
      <c r="F10" s="49"/>
    </row>
    <row r="11" spans="1:13" ht="85.5" customHeight="1">
      <c r="A11" s="76"/>
      <c r="B11" s="85" t="s">
        <v>60</v>
      </c>
      <c r="C11" s="50" t="s">
        <v>29</v>
      </c>
      <c r="D11" s="40" t="s">
        <v>122</v>
      </c>
      <c r="E11" s="73" t="s">
        <v>154</v>
      </c>
      <c r="F11" s="49"/>
    </row>
    <row r="12" spans="1:13" ht="114.75" customHeight="1">
      <c r="A12" s="76"/>
      <c r="B12" s="86" t="s">
        <v>61</v>
      </c>
      <c r="C12" s="39" t="s">
        <v>53</v>
      </c>
      <c r="D12" s="40" t="s">
        <v>123</v>
      </c>
      <c r="E12" s="73" t="s">
        <v>155</v>
      </c>
      <c r="F12" s="49"/>
    </row>
    <row r="13" spans="1:13" ht="73.5" customHeight="1">
      <c r="A13" s="6"/>
      <c r="B13" s="86" t="s">
        <v>62</v>
      </c>
      <c r="C13" s="50" t="s">
        <v>30</v>
      </c>
      <c r="D13" s="73" t="s">
        <v>124</v>
      </c>
      <c r="E13" s="73" t="s">
        <v>125</v>
      </c>
      <c r="F13" s="49"/>
    </row>
    <row r="14" spans="1:13" ht="129" customHeight="1">
      <c r="A14" s="6"/>
      <c r="B14" s="55" t="s">
        <v>126</v>
      </c>
      <c r="C14" s="55" t="s">
        <v>127</v>
      </c>
      <c r="D14" s="89" t="s">
        <v>129</v>
      </c>
      <c r="E14" s="89" t="s">
        <v>128</v>
      </c>
      <c r="F14" s="49"/>
    </row>
    <row r="15" spans="1:13" ht="99" customHeight="1">
      <c r="A15" s="6"/>
      <c r="B15" s="58" t="s">
        <v>63</v>
      </c>
      <c r="C15" s="50" t="s">
        <v>31</v>
      </c>
      <c r="D15" s="80" t="s">
        <v>163</v>
      </c>
      <c r="E15" s="80" t="s">
        <v>164</v>
      </c>
      <c r="F15" s="49"/>
    </row>
    <row r="16" spans="1:13" ht="99" customHeight="1">
      <c r="A16" s="6"/>
      <c r="B16" s="58" t="s">
        <v>130</v>
      </c>
      <c r="C16" s="58" t="s">
        <v>131</v>
      </c>
      <c r="D16" s="58" t="s">
        <v>133</v>
      </c>
      <c r="E16" s="58" t="s">
        <v>132</v>
      </c>
      <c r="F16" s="49"/>
    </row>
    <row r="17" spans="1:8" ht="129" customHeight="1">
      <c r="A17" s="6"/>
      <c r="B17" s="58" t="s">
        <v>64</v>
      </c>
      <c r="C17" s="116" t="s">
        <v>134</v>
      </c>
      <c r="D17" s="116" t="s">
        <v>134</v>
      </c>
      <c r="E17" s="116" t="s">
        <v>135</v>
      </c>
      <c r="F17" s="41"/>
      <c r="H17" s="38"/>
    </row>
    <row r="18" spans="1:8" ht="69.75" customHeight="1">
      <c r="A18" s="6"/>
      <c r="B18" s="58" t="s">
        <v>136</v>
      </c>
      <c r="C18" s="116" t="s">
        <v>137</v>
      </c>
      <c r="D18" s="116" t="s">
        <v>137</v>
      </c>
      <c r="E18" s="116" t="s">
        <v>138</v>
      </c>
      <c r="F18" s="41"/>
      <c r="H18" s="38"/>
    </row>
    <row r="19" spans="1:8" s="17" customFormat="1" ht="24.75" customHeight="1">
      <c r="A19" s="90">
        <v>2</v>
      </c>
      <c r="B19" s="130" t="s">
        <v>79</v>
      </c>
      <c r="C19" s="131"/>
      <c r="D19" s="131"/>
      <c r="E19" s="131"/>
      <c r="F19" s="132"/>
    </row>
    <row r="20" spans="1:8" s="21" customFormat="1" ht="161.25" customHeight="1">
      <c r="A20" s="18"/>
      <c r="B20" s="55" t="s">
        <v>9</v>
      </c>
      <c r="C20" s="50" t="s">
        <v>139</v>
      </c>
      <c r="D20" s="93" t="s">
        <v>140</v>
      </c>
      <c r="E20" s="93" t="s">
        <v>141</v>
      </c>
      <c r="F20" s="42"/>
    </row>
    <row r="21" spans="1:8" s="21" customFormat="1" ht="63.75" customHeight="1">
      <c r="A21" s="18"/>
      <c r="B21" s="55" t="s">
        <v>142</v>
      </c>
      <c r="C21" s="50" t="s">
        <v>143</v>
      </c>
      <c r="D21" s="93" t="s">
        <v>145</v>
      </c>
      <c r="E21" s="93" t="s">
        <v>144</v>
      </c>
      <c r="F21" s="42"/>
    </row>
    <row r="22" spans="1:8" s="21" customFormat="1" ht="73.5" customHeight="1">
      <c r="A22" s="18"/>
      <c r="B22" s="55" t="s">
        <v>146</v>
      </c>
      <c r="C22" s="54" t="s">
        <v>28</v>
      </c>
      <c r="D22" s="110" t="s">
        <v>160</v>
      </c>
      <c r="E22" s="110" t="s">
        <v>160</v>
      </c>
      <c r="F22" s="42"/>
    </row>
    <row r="23" spans="1:8" s="21" customFormat="1" ht="96.75" customHeight="1">
      <c r="A23" s="18"/>
      <c r="B23" s="55" t="s">
        <v>65</v>
      </c>
      <c r="C23" s="54" t="s">
        <v>28</v>
      </c>
      <c r="D23" s="52" t="s">
        <v>108</v>
      </c>
      <c r="E23" s="52" t="s">
        <v>109</v>
      </c>
      <c r="F23" s="42"/>
    </row>
    <row r="24" spans="1:8" s="21" customFormat="1" ht="87.75" customHeight="1">
      <c r="A24" s="18"/>
      <c r="B24" s="56" t="s">
        <v>45</v>
      </c>
      <c r="C24" s="54" t="s">
        <v>28</v>
      </c>
      <c r="D24" s="82" t="s">
        <v>157</v>
      </c>
      <c r="E24" s="82" t="s">
        <v>156</v>
      </c>
      <c r="F24" s="42" t="s">
        <v>147</v>
      </c>
    </row>
    <row r="25" spans="1:8" s="21" customFormat="1" ht="60.75" customHeight="1">
      <c r="A25" s="18"/>
      <c r="B25" s="55" t="s">
        <v>10</v>
      </c>
      <c r="C25" s="59" t="s">
        <v>32</v>
      </c>
      <c r="D25" s="117" t="s">
        <v>158</v>
      </c>
      <c r="E25" s="117" t="s">
        <v>159</v>
      </c>
      <c r="F25" s="42"/>
    </row>
    <row r="26" spans="1:8" s="21" customFormat="1" ht="74.25" customHeight="1">
      <c r="A26" s="18"/>
      <c r="B26" s="55" t="s">
        <v>148</v>
      </c>
      <c r="C26" s="54" t="s">
        <v>28</v>
      </c>
      <c r="D26" s="82" t="s">
        <v>149</v>
      </c>
      <c r="E26" s="82" t="s">
        <v>150</v>
      </c>
      <c r="F26" s="42"/>
    </row>
    <row r="27" spans="1:8" s="21" customFormat="1" ht="152.25" customHeight="1">
      <c r="A27" s="18"/>
      <c r="B27" s="57" t="s">
        <v>11</v>
      </c>
      <c r="C27" s="59" t="s">
        <v>33</v>
      </c>
      <c r="D27" s="53" t="s">
        <v>110</v>
      </c>
      <c r="E27" s="53" t="s">
        <v>151</v>
      </c>
      <c r="F27" s="42"/>
    </row>
    <row r="28" spans="1:8" s="21" customFormat="1" ht="73.5" customHeight="1">
      <c r="A28" s="18"/>
      <c r="B28" s="57" t="s">
        <v>66</v>
      </c>
      <c r="C28" s="50" t="s">
        <v>30</v>
      </c>
      <c r="D28" s="73" t="s">
        <v>152</v>
      </c>
      <c r="E28" s="73" t="s">
        <v>153</v>
      </c>
      <c r="F28" s="42"/>
    </row>
    <row r="29" spans="1:8" ht="163.5" customHeight="1">
      <c r="A29" s="6"/>
      <c r="B29" s="59" t="s">
        <v>67</v>
      </c>
      <c r="C29" s="50" t="s">
        <v>84</v>
      </c>
      <c r="D29" s="118" t="s">
        <v>161</v>
      </c>
      <c r="E29" s="80" t="s">
        <v>162</v>
      </c>
      <c r="F29" s="49"/>
    </row>
    <row r="30" spans="1:8" s="21" customFormat="1" ht="129.75" customHeight="1">
      <c r="A30" s="18"/>
      <c r="B30" s="56" t="s">
        <v>68</v>
      </c>
      <c r="C30" s="54" t="s">
        <v>34</v>
      </c>
      <c r="D30" s="110" t="s">
        <v>85</v>
      </c>
      <c r="E30" s="162" t="s">
        <v>200</v>
      </c>
      <c r="F30" s="42"/>
    </row>
    <row r="31" spans="1:8" s="21" customFormat="1" ht="109.5" customHeight="1">
      <c r="A31" s="18"/>
      <c r="B31" s="55" t="s">
        <v>69</v>
      </c>
      <c r="C31" s="81" t="s">
        <v>111</v>
      </c>
      <c r="D31" s="109" t="s">
        <v>190</v>
      </c>
      <c r="E31" s="109" t="s">
        <v>190</v>
      </c>
      <c r="F31" s="42"/>
    </row>
    <row r="32" spans="1:8" s="21" customFormat="1" ht="84.75" customHeight="1">
      <c r="A32" s="119"/>
      <c r="B32" s="120" t="s">
        <v>165</v>
      </c>
      <c r="C32" s="81" t="s">
        <v>166</v>
      </c>
      <c r="D32" s="109" t="s">
        <v>168</v>
      </c>
      <c r="E32" s="109" t="s">
        <v>167</v>
      </c>
      <c r="F32" s="42"/>
    </row>
    <row r="33" spans="1:8" ht="138.75" customHeight="1">
      <c r="A33" s="6"/>
      <c r="B33" s="60" t="s">
        <v>64</v>
      </c>
      <c r="C33" s="54" t="s">
        <v>51</v>
      </c>
      <c r="D33" s="72" t="s">
        <v>77</v>
      </c>
      <c r="E33" s="72" t="s">
        <v>77</v>
      </c>
      <c r="F33" s="41"/>
      <c r="H33" s="38"/>
    </row>
    <row r="34" spans="1:8" ht="82.5" customHeight="1">
      <c r="A34" s="6"/>
      <c r="B34" s="60" t="s">
        <v>169</v>
      </c>
      <c r="C34" s="54" t="s">
        <v>170</v>
      </c>
      <c r="D34" s="54" t="s">
        <v>171</v>
      </c>
      <c r="E34" s="54" t="s">
        <v>172</v>
      </c>
      <c r="F34" s="41"/>
      <c r="H34" s="38"/>
    </row>
    <row r="35" spans="1:8" ht="60" customHeight="1">
      <c r="A35" s="6"/>
      <c r="B35" s="60" t="s">
        <v>174</v>
      </c>
      <c r="C35" s="54" t="s">
        <v>175</v>
      </c>
      <c r="D35" s="54" t="s">
        <v>176</v>
      </c>
      <c r="E35" s="54" t="s">
        <v>176</v>
      </c>
      <c r="F35" s="41"/>
      <c r="H35" s="38"/>
    </row>
    <row r="36" spans="1:8" ht="67.5" customHeight="1">
      <c r="A36" s="6"/>
      <c r="B36" s="95" t="s">
        <v>126</v>
      </c>
      <c r="C36" s="55" t="s">
        <v>127</v>
      </c>
      <c r="D36" s="89" t="s">
        <v>129</v>
      </c>
      <c r="E36" s="89" t="s">
        <v>128</v>
      </c>
      <c r="F36" s="41"/>
      <c r="H36" s="38"/>
    </row>
    <row r="37" spans="1:8" ht="67.5" customHeight="1">
      <c r="A37" s="6"/>
      <c r="B37" s="95" t="s">
        <v>177</v>
      </c>
      <c r="C37" s="55" t="s">
        <v>181</v>
      </c>
      <c r="D37" s="55" t="s">
        <v>181</v>
      </c>
      <c r="E37" s="55" t="s">
        <v>182</v>
      </c>
      <c r="F37" s="121"/>
      <c r="H37" s="38"/>
    </row>
    <row r="38" spans="1:8" ht="81.75" customHeight="1">
      <c r="A38" s="6"/>
      <c r="B38" s="95" t="s">
        <v>178</v>
      </c>
      <c r="C38" s="55" t="s">
        <v>183</v>
      </c>
      <c r="D38" s="55" t="s">
        <v>183</v>
      </c>
      <c r="E38" s="55" t="s">
        <v>184</v>
      </c>
      <c r="F38" s="121"/>
      <c r="H38" s="38"/>
    </row>
    <row r="39" spans="1:8" ht="67.5" customHeight="1">
      <c r="A39" s="6"/>
      <c r="B39" s="95" t="s">
        <v>113</v>
      </c>
      <c r="C39" s="55" t="s">
        <v>113</v>
      </c>
      <c r="D39" s="55" t="s">
        <v>179</v>
      </c>
      <c r="E39" s="89" t="s">
        <v>180</v>
      </c>
      <c r="F39" s="121"/>
      <c r="H39" s="38"/>
    </row>
    <row r="40" spans="1:8" s="17" customFormat="1" ht="24" customHeight="1">
      <c r="A40" s="92">
        <v>3</v>
      </c>
      <c r="B40" s="130" t="s">
        <v>80</v>
      </c>
      <c r="C40" s="131"/>
      <c r="D40" s="131"/>
      <c r="E40" s="131"/>
      <c r="F40" s="132"/>
    </row>
    <row r="41" spans="1:8" s="21" customFormat="1" ht="373.5" customHeight="1">
      <c r="A41" s="18"/>
      <c r="B41" s="61" t="s">
        <v>70</v>
      </c>
      <c r="C41" s="61" t="s">
        <v>35</v>
      </c>
      <c r="D41" s="163" t="s">
        <v>201</v>
      </c>
      <c r="E41" s="163" t="s">
        <v>201</v>
      </c>
      <c r="F41" s="20"/>
    </row>
    <row r="42" spans="1:8" s="21" customFormat="1" ht="70.5" customHeight="1">
      <c r="A42" s="18"/>
      <c r="B42" s="61" t="s">
        <v>71</v>
      </c>
      <c r="C42" s="64"/>
      <c r="D42" s="71" t="s">
        <v>44</v>
      </c>
      <c r="E42" s="79" t="s">
        <v>189</v>
      </c>
      <c r="F42" s="20"/>
    </row>
    <row r="43" spans="1:8" s="17" customFormat="1" ht="26.25" customHeight="1">
      <c r="A43" s="92">
        <v>4</v>
      </c>
      <c r="B43" s="130" t="s">
        <v>81</v>
      </c>
      <c r="C43" s="131"/>
      <c r="D43" s="131"/>
      <c r="E43" s="132"/>
      <c r="F43" s="16"/>
    </row>
    <row r="44" spans="1:8" ht="45" customHeight="1">
      <c r="A44" s="2"/>
      <c r="B44" s="57" t="s">
        <v>12</v>
      </c>
      <c r="C44" s="62" t="s">
        <v>39</v>
      </c>
      <c r="D44" s="63" t="s">
        <v>185</v>
      </c>
      <c r="E44" s="63" t="s">
        <v>186</v>
      </c>
      <c r="F44" s="13"/>
    </row>
    <row r="45" spans="1:8" ht="75" customHeight="1">
      <c r="A45" s="2"/>
      <c r="B45" s="57" t="s">
        <v>13</v>
      </c>
      <c r="C45" s="62" t="s">
        <v>38</v>
      </c>
      <c r="D45" s="63" t="s">
        <v>187</v>
      </c>
      <c r="E45" s="63" t="s">
        <v>36</v>
      </c>
      <c r="F45" s="13"/>
    </row>
    <row r="46" spans="1:8" ht="57.75" customHeight="1">
      <c r="A46" s="2"/>
      <c r="B46" s="57" t="s">
        <v>14</v>
      </c>
      <c r="C46" s="62" t="s">
        <v>37</v>
      </c>
      <c r="D46" s="63" t="s">
        <v>52</v>
      </c>
      <c r="E46" s="63" t="s">
        <v>188</v>
      </c>
      <c r="F46" s="13"/>
    </row>
    <row r="47" spans="1:8" s="24" customFormat="1" ht="15.75">
      <c r="B47" s="87"/>
      <c r="D47" s="25"/>
      <c r="E47" s="25"/>
      <c r="F47" s="25"/>
    </row>
    <row r="48" spans="1:8" s="26" customFormat="1" ht="15.75">
      <c r="A48" s="26" t="s">
        <v>19</v>
      </c>
      <c r="B48" s="88"/>
      <c r="D48" s="27"/>
      <c r="E48" s="27" t="s">
        <v>112</v>
      </c>
      <c r="F48" s="27"/>
    </row>
    <row r="49" spans="2:6" s="24" customFormat="1" ht="15.75">
      <c r="B49" s="87"/>
      <c r="D49" s="25"/>
      <c r="E49" s="25"/>
      <c r="F49" s="25"/>
    </row>
    <row r="50" spans="2:6" s="24" customFormat="1" ht="15.75">
      <c r="B50" s="87"/>
      <c r="D50" s="25"/>
      <c r="E50" s="25"/>
      <c r="F50" s="25"/>
    </row>
    <row r="51" spans="2:6" s="24" customFormat="1" ht="15.75">
      <c r="B51" s="87"/>
      <c r="D51" s="25"/>
      <c r="E51" s="25"/>
      <c r="F51" s="25"/>
    </row>
    <row r="52" spans="2:6" s="24" customFormat="1" ht="15.75">
      <c r="B52" s="87"/>
      <c r="D52" s="25"/>
      <c r="E52" s="25"/>
      <c r="F52" s="25"/>
    </row>
    <row r="53" spans="2:6" s="24" customFormat="1" ht="15.75">
      <c r="B53" s="87"/>
      <c r="D53" s="25"/>
      <c r="E53" s="25"/>
      <c r="F53" s="25"/>
    </row>
    <row r="54" spans="2:6" s="24" customFormat="1" ht="15.75">
      <c r="B54" s="87"/>
      <c r="D54" s="25"/>
      <c r="E54" s="25"/>
      <c r="F54" s="25"/>
    </row>
    <row r="55" spans="2:6" s="24" customFormat="1" ht="15.75">
      <c r="B55" s="87"/>
      <c r="D55" s="25"/>
      <c r="E55" s="25"/>
      <c r="F55" s="25"/>
    </row>
    <row r="56" spans="2:6" s="24" customFormat="1" ht="15.75">
      <c r="B56" s="87"/>
      <c r="D56" s="25"/>
      <c r="E56" s="25"/>
      <c r="F56" s="25"/>
    </row>
    <row r="57" spans="2:6" s="24" customFormat="1" ht="15.75">
      <c r="B57" s="87"/>
      <c r="D57" s="25"/>
      <c r="E57" s="25"/>
      <c r="F57" s="25"/>
    </row>
  </sheetData>
  <mergeCells count="12">
    <mergeCell ref="B43:E43"/>
    <mergeCell ref="B40:F40"/>
    <mergeCell ref="B9:F9"/>
    <mergeCell ref="B19:F19"/>
    <mergeCell ref="A2:F2"/>
    <mergeCell ref="A3:F3"/>
    <mergeCell ref="A4:F4"/>
    <mergeCell ref="A6:A7"/>
    <mergeCell ref="B6:B7"/>
    <mergeCell ref="C6:C7"/>
    <mergeCell ref="F6:F7"/>
    <mergeCell ref="D6:E6"/>
  </mergeCells>
  <pageMargins left="0.51181102362204722" right="0.31496062992125984" top="0.35433070866141736" bottom="0.35433070866141736" header="0.31496062992125984" footer="0.31496062992125984"/>
  <pageSetup paperSize="9" scale="74" fitToHeight="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7"/>
  <sheetViews>
    <sheetView topLeftCell="A7" zoomScale="90" zoomScaleNormal="90" workbookViewId="0">
      <pane ySplit="1590" topLeftCell="A25" activePane="bottomLeft"/>
      <selection activeCell="B6" sqref="B6:B8"/>
      <selection pane="bottomLeft" activeCell="B28" sqref="B28"/>
    </sheetView>
  </sheetViews>
  <sheetFormatPr defaultRowHeight="15"/>
  <cols>
    <col min="1" max="1" width="5.85546875" style="3" customWidth="1"/>
    <col min="2" max="2" width="34.7109375" style="3" customWidth="1"/>
    <col min="3" max="3" width="22.7109375" style="3" customWidth="1"/>
    <col min="4" max="4" width="16.140625" style="14" customWidth="1"/>
    <col min="5" max="5" width="13.85546875" style="14" customWidth="1"/>
    <col min="6" max="6" width="14.28515625" style="14" customWidth="1"/>
    <col min="7" max="7" width="15.85546875" style="14" customWidth="1"/>
    <col min="8" max="8" width="12.140625" style="14" customWidth="1"/>
    <col min="9" max="9" width="14.7109375" style="14" customWidth="1"/>
    <col min="10" max="10" width="14.42578125" style="14" customWidth="1"/>
    <col min="11" max="11" width="16.140625" style="14" customWidth="1"/>
    <col min="12" max="12" width="17.140625" style="14" customWidth="1"/>
    <col min="13" max="13" width="12.42578125" style="14" customWidth="1"/>
    <col min="14" max="16384" width="9.140625" style="3"/>
  </cols>
  <sheetData>
    <row r="1" spans="1:13">
      <c r="M1" s="74" t="s">
        <v>57</v>
      </c>
    </row>
    <row r="2" spans="1:13" s="1" customFormat="1" ht="18.75">
      <c r="A2" s="133" t="s">
        <v>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</row>
    <row r="3" spans="1:13" s="1" customFormat="1" ht="52.5" customHeight="1">
      <c r="A3" s="134" t="s">
        <v>74</v>
      </c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3" s="1" customFormat="1" ht="18.75">
      <c r="A4" s="141" t="str">
        <f>прил6!A4</f>
        <v>за январь-декабрь 2020года</v>
      </c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</row>
    <row r="5" spans="1:13" s="1" customFormat="1">
      <c r="D5" s="11"/>
      <c r="E5" s="11"/>
      <c r="F5" s="11"/>
      <c r="G5" s="11"/>
      <c r="H5" s="11"/>
      <c r="I5" s="11"/>
      <c r="J5" s="11"/>
      <c r="K5" s="11"/>
      <c r="L5" s="11"/>
      <c r="M5" s="11"/>
    </row>
    <row r="6" spans="1:13" s="4" customFormat="1" ht="30.75" customHeight="1">
      <c r="A6" s="136" t="s">
        <v>1</v>
      </c>
      <c r="B6" s="136" t="s">
        <v>20</v>
      </c>
      <c r="C6" s="136" t="s">
        <v>2</v>
      </c>
      <c r="D6" s="142" t="s">
        <v>191</v>
      </c>
      <c r="E6" s="142"/>
      <c r="F6" s="142"/>
      <c r="G6" s="142"/>
      <c r="H6" s="142"/>
      <c r="I6" s="142" t="s">
        <v>192</v>
      </c>
      <c r="J6" s="142"/>
      <c r="K6" s="142"/>
      <c r="L6" s="142"/>
      <c r="M6" s="142"/>
    </row>
    <row r="7" spans="1:13" s="4" customFormat="1" ht="31.5" customHeight="1">
      <c r="A7" s="136"/>
      <c r="B7" s="136"/>
      <c r="C7" s="136"/>
      <c r="D7" s="108" t="s">
        <v>3</v>
      </c>
      <c r="E7" s="142" t="s">
        <v>4</v>
      </c>
      <c r="F7" s="142"/>
      <c r="G7" s="142"/>
      <c r="H7" s="142"/>
      <c r="I7" s="108" t="s">
        <v>3</v>
      </c>
      <c r="J7" s="142" t="s">
        <v>4</v>
      </c>
      <c r="K7" s="142"/>
      <c r="L7" s="142"/>
      <c r="M7" s="142"/>
    </row>
    <row r="8" spans="1:13" s="4" customFormat="1" ht="42.75">
      <c r="A8" s="136"/>
      <c r="B8" s="136"/>
      <c r="C8" s="136"/>
      <c r="D8" s="108"/>
      <c r="E8" s="108" t="s">
        <v>5</v>
      </c>
      <c r="F8" s="108" t="s">
        <v>6</v>
      </c>
      <c r="G8" s="108" t="s">
        <v>7</v>
      </c>
      <c r="H8" s="108" t="s">
        <v>8</v>
      </c>
      <c r="I8" s="108"/>
      <c r="J8" s="108" t="s">
        <v>5</v>
      </c>
      <c r="K8" s="108" t="s">
        <v>6</v>
      </c>
      <c r="L8" s="108" t="s">
        <v>7</v>
      </c>
      <c r="M8" s="108" t="s">
        <v>8</v>
      </c>
    </row>
    <row r="9" spans="1:13" s="32" customFormat="1" ht="11.25">
      <c r="A9" s="29">
        <v>2</v>
      </c>
      <c r="B9" s="29">
        <v>2</v>
      </c>
      <c r="C9" s="30">
        <v>3</v>
      </c>
      <c r="D9" s="31">
        <v>4</v>
      </c>
      <c r="E9" s="31">
        <v>5</v>
      </c>
      <c r="F9" s="31">
        <v>6</v>
      </c>
      <c r="G9" s="31">
        <v>7</v>
      </c>
      <c r="H9" s="31">
        <v>8</v>
      </c>
      <c r="I9" s="31">
        <v>9</v>
      </c>
      <c r="J9" s="31">
        <v>10</v>
      </c>
      <c r="K9" s="31">
        <v>11</v>
      </c>
      <c r="L9" s="31">
        <v>12</v>
      </c>
      <c r="M9" s="31">
        <v>13</v>
      </c>
    </row>
    <row r="10" spans="1:13" s="91" customFormat="1" ht="77.25" customHeight="1">
      <c r="A10" s="90">
        <v>1</v>
      </c>
      <c r="B10" s="107" t="s">
        <v>78</v>
      </c>
      <c r="C10" s="106" t="s">
        <v>3</v>
      </c>
      <c r="D10" s="122">
        <f>SUM(E10:H10)</f>
        <v>69217.42</v>
      </c>
      <c r="E10" s="122">
        <f>SUM(E11:E20)</f>
        <v>0</v>
      </c>
      <c r="F10" s="122">
        <f>SUM(F11:F20)</f>
        <v>41808.839999999997</v>
      </c>
      <c r="G10" s="122">
        <f>SUM(G11:G20)</f>
        <v>27408.579999999998</v>
      </c>
      <c r="H10" s="122">
        <f>SUM(H11:H20)</f>
        <v>0</v>
      </c>
      <c r="I10" s="122">
        <f>SUM(J10:M10)</f>
        <v>69217.42</v>
      </c>
      <c r="J10" s="122">
        <f>SUM(J11:J20)</f>
        <v>0</v>
      </c>
      <c r="K10" s="122">
        <f>SUM(K11:K20)</f>
        <v>41808.839999999997</v>
      </c>
      <c r="L10" s="122">
        <f>SUM(L11:L20)</f>
        <v>27408.579999999998</v>
      </c>
      <c r="M10" s="122">
        <f>SUM(M11:M20)</f>
        <v>0</v>
      </c>
    </row>
    <row r="11" spans="1:13" s="5" customFormat="1" ht="89.25" customHeight="1">
      <c r="A11" s="76"/>
      <c r="B11" s="7" t="s">
        <v>59</v>
      </c>
      <c r="C11" s="2"/>
      <c r="D11" s="123">
        <f>E11+F11+G11+H11</f>
        <v>58108.289999999994</v>
      </c>
      <c r="E11" s="124"/>
      <c r="F11" s="123">
        <v>33729.199999999997</v>
      </c>
      <c r="G11" s="123">
        <v>24379.09</v>
      </c>
      <c r="H11" s="124"/>
      <c r="I11" s="124">
        <f>D11</f>
        <v>58108.289999999994</v>
      </c>
      <c r="J11" s="124">
        <f>E11</f>
        <v>0</v>
      </c>
      <c r="K11" s="124">
        <f>F11</f>
        <v>33729.199999999997</v>
      </c>
      <c r="L11" s="124">
        <f>G11</f>
        <v>24379.09</v>
      </c>
      <c r="M11" s="124"/>
    </row>
    <row r="12" spans="1:13" s="5" customFormat="1" ht="110.25" customHeight="1">
      <c r="A12" s="76"/>
      <c r="B12" s="7" t="s">
        <v>60</v>
      </c>
      <c r="C12" s="2"/>
      <c r="D12" s="123">
        <f>E12+F12+G12+H12</f>
        <v>1973.4</v>
      </c>
      <c r="E12" s="124"/>
      <c r="F12" s="123">
        <v>1973.4</v>
      </c>
      <c r="G12" s="124"/>
      <c r="H12" s="124"/>
      <c r="I12" s="124">
        <f>D12</f>
        <v>1973.4</v>
      </c>
      <c r="J12" s="124">
        <f t="shared" ref="J12:J20" si="0">E12</f>
        <v>0</v>
      </c>
      <c r="K12" s="124">
        <f>F12</f>
        <v>1973.4</v>
      </c>
      <c r="L12" s="124">
        <f>G12</f>
        <v>0</v>
      </c>
      <c r="M12" s="124"/>
    </row>
    <row r="13" spans="1:13" ht="60" customHeight="1">
      <c r="A13" s="76"/>
      <c r="B13" s="8" t="s">
        <v>61</v>
      </c>
      <c r="C13" s="2"/>
      <c r="D13" s="124">
        <f t="shared" ref="D13:D50" si="1">SUM(E13:H13)</f>
        <v>104</v>
      </c>
      <c r="E13" s="124"/>
      <c r="F13" s="124"/>
      <c r="G13" s="123">
        <v>104</v>
      </c>
      <c r="H13" s="124"/>
      <c r="I13" s="124">
        <f>D13</f>
        <v>104</v>
      </c>
      <c r="J13" s="124">
        <f t="shared" si="0"/>
        <v>0</v>
      </c>
      <c r="K13" s="124">
        <f t="shared" ref="K13:L20" si="2">F13</f>
        <v>0</v>
      </c>
      <c r="L13" s="124">
        <f>G13</f>
        <v>104</v>
      </c>
      <c r="M13" s="124"/>
    </row>
    <row r="14" spans="1:13" ht="46.5" customHeight="1">
      <c r="A14" s="76"/>
      <c r="B14" s="8" t="s">
        <v>62</v>
      </c>
      <c r="C14" s="2"/>
      <c r="D14" s="124">
        <f t="shared" si="1"/>
        <v>136.82</v>
      </c>
      <c r="E14" s="124"/>
      <c r="F14" s="124"/>
      <c r="G14" s="125">
        <v>136.82</v>
      </c>
      <c r="H14" s="124"/>
      <c r="I14" s="124">
        <f t="shared" ref="I14:I50" si="3">SUM(J14:M14)</f>
        <v>136.82</v>
      </c>
      <c r="J14" s="124">
        <f t="shared" si="0"/>
        <v>0</v>
      </c>
      <c r="K14" s="124">
        <f t="shared" si="2"/>
        <v>0</v>
      </c>
      <c r="L14" s="124">
        <f>G14</f>
        <v>136.82</v>
      </c>
      <c r="M14" s="124"/>
    </row>
    <row r="15" spans="1:13" ht="46.5" customHeight="1">
      <c r="A15" s="76"/>
      <c r="B15" s="8" t="s">
        <v>173</v>
      </c>
      <c r="C15" s="2"/>
      <c r="D15" s="124">
        <f t="shared" ref="D15" si="4">SUM(E15:H15)</f>
        <v>4.8</v>
      </c>
      <c r="E15" s="124"/>
      <c r="F15" s="124"/>
      <c r="G15" s="125">
        <v>4.8</v>
      </c>
      <c r="H15" s="124"/>
      <c r="I15" s="124">
        <f t="shared" ref="I15" si="5">SUM(J15:M15)</f>
        <v>4.8</v>
      </c>
      <c r="J15" s="124">
        <f t="shared" si="0"/>
        <v>0</v>
      </c>
      <c r="K15" s="124">
        <f t="shared" si="2"/>
        <v>0</v>
      </c>
      <c r="L15" s="124">
        <f>G15</f>
        <v>4.8</v>
      </c>
      <c r="M15" s="124"/>
    </row>
    <row r="16" spans="1:13" ht="70.5" customHeight="1">
      <c r="A16" s="76"/>
      <c r="B16" s="8" t="s">
        <v>126</v>
      </c>
      <c r="C16" s="2"/>
      <c r="D16" s="124">
        <f t="shared" ref="D16" si="6">SUM(E16:H16)</f>
        <v>190.98</v>
      </c>
      <c r="E16" s="124"/>
      <c r="F16" s="124"/>
      <c r="G16" s="125">
        <v>190.98</v>
      </c>
      <c r="H16" s="124"/>
      <c r="I16" s="124">
        <f t="shared" ref="I16" si="7">SUM(J16:M16)</f>
        <v>190.98</v>
      </c>
      <c r="J16" s="124">
        <f t="shared" si="0"/>
        <v>0</v>
      </c>
      <c r="K16" s="124">
        <f t="shared" si="2"/>
        <v>0</v>
      </c>
      <c r="L16" s="124">
        <f>G16</f>
        <v>190.98</v>
      </c>
      <c r="M16" s="124"/>
    </row>
    <row r="17" spans="1:13" ht="48" customHeight="1">
      <c r="A17" s="76"/>
      <c r="B17" s="10" t="s">
        <v>63</v>
      </c>
      <c r="C17" s="2"/>
      <c r="D17" s="124">
        <f t="shared" si="1"/>
        <v>3398</v>
      </c>
      <c r="E17" s="124"/>
      <c r="F17" s="125">
        <v>3398</v>
      </c>
      <c r="G17" s="124">
        <v>0</v>
      </c>
      <c r="H17" s="124"/>
      <c r="I17" s="124">
        <f t="shared" si="3"/>
        <v>3398</v>
      </c>
      <c r="J17" s="124">
        <f t="shared" si="0"/>
        <v>0</v>
      </c>
      <c r="K17" s="124">
        <f t="shared" si="2"/>
        <v>3398</v>
      </c>
      <c r="L17" s="124">
        <f t="shared" si="2"/>
        <v>0</v>
      </c>
      <c r="M17" s="124"/>
    </row>
    <row r="18" spans="1:13" ht="42" customHeight="1">
      <c r="A18" s="76"/>
      <c r="B18" s="10" t="s">
        <v>82</v>
      </c>
      <c r="C18" s="2"/>
      <c r="D18" s="124">
        <f t="shared" si="1"/>
        <v>2182.7799999999997</v>
      </c>
      <c r="E18" s="124"/>
      <c r="F18" s="125">
        <v>1709</v>
      </c>
      <c r="G18" s="124">
        <v>473.78</v>
      </c>
      <c r="H18" s="124"/>
      <c r="I18" s="124">
        <f t="shared" si="3"/>
        <v>2182.7799999999997</v>
      </c>
      <c r="J18" s="124">
        <f t="shared" si="0"/>
        <v>0</v>
      </c>
      <c r="K18" s="124">
        <f t="shared" si="2"/>
        <v>1709</v>
      </c>
      <c r="L18" s="124">
        <f t="shared" ref="L18" si="8">G18</f>
        <v>473.78</v>
      </c>
      <c r="M18" s="124"/>
    </row>
    <row r="19" spans="1:13" ht="42" customHeight="1">
      <c r="A19" s="76"/>
      <c r="B19" s="10" t="s">
        <v>64</v>
      </c>
      <c r="C19" s="2"/>
      <c r="D19" s="124">
        <f t="shared" ref="D19:D20" si="9">SUM(E19:H19)</f>
        <v>1690.86</v>
      </c>
      <c r="E19" s="124"/>
      <c r="F19" s="124"/>
      <c r="G19" s="123">
        <v>1690.86</v>
      </c>
      <c r="H19" s="124"/>
      <c r="I19" s="124">
        <f t="shared" ref="I19" si="10">SUM(J19:M19)</f>
        <v>1690.86</v>
      </c>
      <c r="J19" s="124">
        <f t="shared" si="0"/>
        <v>0</v>
      </c>
      <c r="K19" s="124">
        <f t="shared" si="2"/>
        <v>0</v>
      </c>
      <c r="L19" s="124">
        <f t="shared" ref="L19:L20" si="11">G19</f>
        <v>1690.86</v>
      </c>
      <c r="M19" s="124"/>
    </row>
    <row r="20" spans="1:13" ht="42" customHeight="1">
      <c r="A20" s="76"/>
      <c r="B20" s="10" t="s">
        <v>193</v>
      </c>
      <c r="C20" s="2"/>
      <c r="D20" s="124">
        <f t="shared" si="9"/>
        <v>1427.49</v>
      </c>
      <c r="E20" s="124"/>
      <c r="F20" s="124">
        <v>999.24</v>
      </c>
      <c r="G20" s="123">
        <v>428.25</v>
      </c>
      <c r="H20" s="124"/>
      <c r="I20" s="124">
        <f t="shared" ref="I20" si="12">SUM(J20:M20)</f>
        <v>1427.49</v>
      </c>
      <c r="J20" s="124">
        <f t="shared" si="0"/>
        <v>0</v>
      </c>
      <c r="K20" s="124">
        <f t="shared" si="2"/>
        <v>999.24</v>
      </c>
      <c r="L20" s="124">
        <f t="shared" si="11"/>
        <v>428.25</v>
      </c>
      <c r="M20" s="124"/>
    </row>
    <row r="21" spans="1:13" s="94" customFormat="1" ht="64.5" customHeight="1">
      <c r="A21" s="90">
        <v>2</v>
      </c>
      <c r="B21" s="107" t="s">
        <v>79</v>
      </c>
      <c r="C21" s="106" t="s">
        <v>3</v>
      </c>
      <c r="D21" s="122">
        <f>SUM(E21:H21)</f>
        <v>229131.87999999998</v>
      </c>
      <c r="E21" s="122">
        <f t="shared" ref="E21:M21" si="13">SUM(E22:E42)</f>
        <v>5404.2</v>
      </c>
      <c r="F21" s="122">
        <f t="shared" si="13"/>
        <v>150222.93999999997</v>
      </c>
      <c r="G21" s="122">
        <f t="shared" si="13"/>
        <v>73504.739999999991</v>
      </c>
      <c r="H21" s="122">
        <f t="shared" si="13"/>
        <v>0</v>
      </c>
      <c r="I21" s="122">
        <f t="shared" si="13"/>
        <v>229131.87999999998</v>
      </c>
      <c r="J21" s="122">
        <f t="shared" si="13"/>
        <v>5404.2</v>
      </c>
      <c r="K21" s="122">
        <f t="shared" si="13"/>
        <v>150222.93999999997</v>
      </c>
      <c r="L21" s="122">
        <f t="shared" si="13"/>
        <v>73504.739999999991</v>
      </c>
      <c r="M21" s="122">
        <f t="shared" si="13"/>
        <v>0</v>
      </c>
    </row>
    <row r="22" spans="1:13" s="21" customFormat="1" ht="54" customHeight="1">
      <c r="A22" s="77"/>
      <c r="B22" s="9" t="s">
        <v>9</v>
      </c>
      <c r="C22" s="19"/>
      <c r="D22" s="124">
        <f t="shared" si="1"/>
        <v>198734.3</v>
      </c>
      <c r="E22" s="126"/>
      <c r="F22" s="125">
        <v>136153.29999999999</v>
      </c>
      <c r="G22" s="125">
        <v>62581</v>
      </c>
      <c r="H22" s="126"/>
      <c r="I22" s="124">
        <f>D22</f>
        <v>198734.3</v>
      </c>
      <c r="J22" s="126">
        <f>E22</f>
        <v>0</v>
      </c>
      <c r="K22" s="126">
        <f>F22</f>
        <v>136153.29999999999</v>
      </c>
      <c r="L22" s="126">
        <f>G22</f>
        <v>62581</v>
      </c>
      <c r="M22" s="126"/>
    </row>
    <row r="23" spans="1:13" s="21" customFormat="1" ht="71.25" customHeight="1">
      <c r="A23" s="77"/>
      <c r="B23" s="9" t="s">
        <v>142</v>
      </c>
      <c r="C23" s="19"/>
      <c r="D23" s="124">
        <f t="shared" ref="D23" si="14">SUM(E23:H23)</f>
        <v>3551.9</v>
      </c>
      <c r="E23" s="126">
        <v>3551.9</v>
      </c>
      <c r="F23" s="125"/>
      <c r="G23" s="125"/>
      <c r="H23" s="126"/>
      <c r="I23" s="124">
        <f>D23</f>
        <v>3551.9</v>
      </c>
      <c r="J23" s="126">
        <f t="shared" ref="J23:J42" si="15">E23</f>
        <v>3551.9</v>
      </c>
      <c r="K23" s="126">
        <f>F23</f>
        <v>0</v>
      </c>
      <c r="L23" s="126">
        <f>G23</f>
        <v>0</v>
      </c>
      <c r="M23" s="126"/>
    </row>
    <row r="24" spans="1:13" s="21" customFormat="1" ht="54" customHeight="1">
      <c r="A24" s="77"/>
      <c r="B24" s="9" t="s">
        <v>83</v>
      </c>
      <c r="C24" s="19"/>
      <c r="D24" s="124">
        <f t="shared" si="1"/>
        <v>618.91999999999996</v>
      </c>
      <c r="E24" s="126"/>
      <c r="F24" s="125"/>
      <c r="G24" s="125">
        <v>618.91999999999996</v>
      </c>
      <c r="H24" s="126"/>
      <c r="I24" s="124">
        <f>D24</f>
        <v>618.91999999999996</v>
      </c>
      <c r="J24" s="126">
        <f t="shared" si="15"/>
        <v>0</v>
      </c>
      <c r="K24" s="126"/>
      <c r="L24" s="126">
        <f>G24</f>
        <v>618.91999999999996</v>
      </c>
      <c r="M24" s="126"/>
    </row>
    <row r="25" spans="1:13" s="21" customFormat="1" ht="39" customHeight="1">
      <c r="A25" s="77"/>
      <c r="B25" s="9" t="s">
        <v>65</v>
      </c>
      <c r="C25" s="19"/>
      <c r="D25" s="124">
        <f t="shared" si="1"/>
        <v>306.2</v>
      </c>
      <c r="E25" s="126"/>
      <c r="F25" s="126">
        <v>153.1</v>
      </c>
      <c r="G25" s="123">
        <v>153.1</v>
      </c>
      <c r="H25" s="126"/>
      <c r="I25" s="124">
        <f t="shared" si="3"/>
        <v>306.2</v>
      </c>
      <c r="J25" s="126">
        <f t="shared" si="15"/>
        <v>0</v>
      </c>
      <c r="K25" s="126">
        <f t="shared" ref="K25:L35" si="16">F25</f>
        <v>153.1</v>
      </c>
      <c r="L25" s="126">
        <f t="shared" si="16"/>
        <v>153.1</v>
      </c>
      <c r="M25" s="126"/>
    </row>
    <row r="26" spans="1:13" s="21" customFormat="1" ht="50.25" customHeight="1">
      <c r="A26" s="77"/>
      <c r="B26" s="9" t="s">
        <v>45</v>
      </c>
      <c r="C26" s="19"/>
      <c r="D26" s="124">
        <f t="shared" ref="D26" si="17">SUM(E26:H26)</f>
        <v>100</v>
      </c>
      <c r="E26" s="126"/>
      <c r="F26" s="126"/>
      <c r="G26" s="123">
        <v>100</v>
      </c>
      <c r="H26" s="126"/>
      <c r="I26" s="124">
        <f t="shared" ref="I26" si="18">SUM(J26:M26)</f>
        <v>100</v>
      </c>
      <c r="J26" s="126">
        <f t="shared" si="15"/>
        <v>0</v>
      </c>
      <c r="K26" s="126">
        <f t="shared" si="16"/>
        <v>0</v>
      </c>
      <c r="L26" s="126">
        <f t="shared" si="16"/>
        <v>100</v>
      </c>
      <c r="M26" s="126"/>
    </row>
    <row r="27" spans="1:13" s="21" customFormat="1" ht="21.75" customHeight="1">
      <c r="A27" s="77"/>
      <c r="B27" s="9" t="s">
        <v>10</v>
      </c>
      <c r="C27" s="19"/>
      <c r="D27" s="124">
        <f t="shared" ref="D27" si="19">SUM(E27:H27)</f>
        <v>674.35</v>
      </c>
      <c r="E27" s="126"/>
      <c r="F27" s="126"/>
      <c r="G27" s="123">
        <v>674.35</v>
      </c>
      <c r="H27" s="126"/>
      <c r="I27" s="124">
        <f t="shared" ref="I27" si="20">SUM(J27:M27)</f>
        <v>674.35</v>
      </c>
      <c r="J27" s="126">
        <f t="shared" si="15"/>
        <v>0</v>
      </c>
      <c r="K27" s="126">
        <f t="shared" si="16"/>
        <v>0</v>
      </c>
      <c r="L27" s="126">
        <f t="shared" si="16"/>
        <v>674.35</v>
      </c>
      <c r="M27" s="126"/>
    </row>
    <row r="28" spans="1:13" s="21" customFormat="1" ht="41.25" customHeight="1">
      <c r="A28" s="77"/>
      <c r="B28" s="9" t="s">
        <v>11</v>
      </c>
      <c r="C28" s="19"/>
      <c r="D28" s="124">
        <f t="shared" si="1"/>
        <v>661.8</v>
      </c>
      <c r="E28" s="126"/>
      <c r="F28" s="125">
        <v>661.8</v>
      </c>
      <c r="G28" s="125"/>
      <c r="H28" s="126"/>
      <c r="I28" s="124">
        <f t="shared" si="3"/>
        <v>661.8</v>
      </c>
      <c r="J28" s="126">
        <f t="shared" si="15"/>
        <v>0</v>
      </c>
      <c r="K28" s="126">
        <f t="shared" si="16"/>
        <v>661.8</v>
      </c>
      <c r="L28" s="126">
        <f t="shared" si="16"/>
        <v>0</v>
      </c>
      <c r="M28" s="126"/>
    </row>
    <row r="29" spans="1:13" s="21" customFormat="1" ht="60.75" customHeight="1">
      <c r="A29" s="77"/>
      <c r="B29" s="9" t="s">
        <v>148</v>
      </c>
      <c r="C29" s="19"/>
      <c r="D29" s="124">
        <f t="shared" ref="D29" si="21">SUM(E29:H29)</f>
        <v>1840.6899999999998</v>
      </c>
      <c r="E29" s="126">
        <v>1402.3</v>
      </c>
      <c r="F29" s="125">
        <v>436.55</v>
      </c>
      <c r="G29" s="125">
        <v>1.84</v>
      </c>
      <c r="H29" s="126"/>
      <c r="I29" s="124">
        <f t="shared" ref="I29" si="22">SUM(J29:M29)</f>
        <v>1840.6899999999998</v>
      </c>
      <c r="J29" s="126">
        <f t="shared" si="15"/>
        <v>1402.3</v>
      </c>
      <c r="K29" s="126">
        <f t="shared" ref="K29" si="23">F29</f>
        <v>436.55</v>
      </c>
      <c r="L29" s="126">
        <f t="shared" ref="L29" si="24">G29</f>
        <v>1.84</v>
      </c>
      <c r="M29" s="126"/>
    </row>
    <row r="30" spans="1:13" s="21" customFormat="1" ht="39" customHeight="1">
      <c r="A30" s="77"/>
      <c r="B30" s="51" t="s">
        <v>66</v>
      </c>
      <c r="C30" s="19"/>
      <c r="D30" s="124">
        <f t="shared" si="1"/>
        <v>660.58</v>
      </c>
      <c r="E30" s="126">
        <v>0</v>
      </c>
      <c r="F30" s="126"/>
      <c r="G30" s="125">
        <v>660.58</v>
      </c>
      <c r="H30" s="126"/>
      <c r="I30" s="124">
        <f t="shared" si="3"/>
        <v>660.58</v>
      </c>
      <c r="J30" s="126">
        <f t="shared" si="15"/>
        <v>0</v>
      </c>
      <c r="K30" s="126">
        <f t="shared" si="16"/>
        <v>0</v>
      </c>
      <c r="L30" s="126">
        <v>660.58</v>
      </c>
      <c r="M30" s="126"/>
    </row>
    <row r="31" spans="1:13" s="21" customFormat="1" ht="48.75" customHeight="1">
      <c r="A31" s="77"/>
      <c r="B31" s="51" t="s">
        <v>67</v>
      </c>
      <c r="C31" s="19"/>
      <c r="D31" s="124">
        <f t="shared" si="1"/>
        <v>10947.220000000001</v>
      </c>
      <c r="E31" s="126"/>
      <c r="F31" s="125">
        <v>10913.6</v>
      </c>
      <c r="G31" s="125">
        <v>33.619999999999997</v>
      </c>
      <c r="H31" s="126"/>
      <c r="I31" s="124">
        <f t="shared" si="3"/>
        <v>10947.220000000001</v>
      </c>
      <c r="J31" s="126">
        <f t="shared" si="15"/>
        <v>0</v>
      </c>
      <c r="K31" s="126">
        <f t="shared" si="16"/>
        <v>10913.6</v>
      </c>
      <c r="L31" s="126">
        <f t="shared" si="16"/>
        <v>33.619999999999997</v>
      </c>
      <c r="M31" s="126"/>
    </row>
    <row r="32" spans="1:13" s="21" customFormat="1" ht="38.25" customHeight="1">
      <c r="A32" s="77"/>
      <c r="B32" s="22" t="s">
        <v>68</v>
      </c>
      <c r="C32" s="19"/>
      <c r="D32" s="124">
        <f t="shared" si="1"/>
        <v>15.83</v>
      </c>
      <c r="E32" s="126"/>
      <c r="F32" s="126"/>
      <c r="G32" s="125">
        <v>15.83</v>
      </c>
      <c r="H32" s="126"/>
      <c r="I32" s="124">
        <f t="shared" si="3"/>
        <v>15.83</v>
      </c>
      <c r="J32" s="126">
        <f t="shared" si="15"/>
        <v>0</v>
      </c>
      <c r="K32" s="126">
        <f t="shared" si="16"/>
        <v>0</v>
      </c>
      <c r="L32" s="126">
        <f t="shared" si="16"/>
        <v>15.83</v>
      </c>
      <c r="M32" s="126"/>
    </row>
    <row r="33" spans="1:13" s="21" customFormat="1" ht="38.25" customHeight="1">
      <c r="A33" s="77"/>
      <c r="B33" s="22" t="s">
        <v>69</v>
      </c>
      <c r="C33" s="19"/>
      <c r="D33" s="124">
        <f t="shared" si="1"/>
        <v>2515.9699999999998</v>
      </c>
      <c r="E33" s="126"/>
      <c r="F33" s="123"/>
      <c r="G33" s="123">
        <v>2515.9699999999998</v>
      </c>
      <c r="H33" s="126"/>
      <c r="I33" s="124">
        <f t="shared" si="3"/>
        <v>2515.9699999999998</v>
      </c>
      <c r="J33" s="126">
        <f t="shared" si="15"/>
        <v>0</v>
      </c>
      <c r="K33" s="126">
        <f t="shared" si="16"/>
        <v>0</v>
      </c>
      <c r="L33" s="126">
        <f t="shared" si="16"/>
        <v>2515.9699999999998</v>
      </c>
      <c r="M33" s="126"/>
    </row>
    <row r="34" spans="1:13" s="21" customFormat="1" ht="66" customHeight="1">
      <c r="A34" s="77"/>
      <c r="B34" s="22" t="s">
        <v>165</v>
      </c>
      <c r="C34" s="19"/>
      <c r="D34" s="124">
        <f t="shared" ref="D34" si="25">SUM(E34:H34)</f>
        <v>505.1</v>
      </c>
      <c r="E34" s="126">
        <v>450</v>
      </c>
      <c r="F34" s="123">
        <v>50</v>
      </c>
      <c r="G34" s="123">
        <v>5.0999999999999996</v>
      </c>
      <c r="H34" s="126"/>
      <c r="I34" s="124">
        <f t="shared" ref="I34" si="26">SUM(J34:M34)</f>
        <v>505.1</v>
      </c>
      <c r="J34" s="126">
        <f t="shared" si="15"/>
        <v>450</v>
      </c>
      <c r="K34" s="126">
        <f t="shared" ref="K34" si="27">F34</f>
        <v>50</v>
      </c>
      <c r="L34" s="126">
        <f t="shared" ref="L34" si="28">G34</f>
        <v>5.0999999999999996</v>
      </c>
      <c r="M34" s="126"/>
    </row>
    <row r="35" spans="1:13" s="21" customFormat="1" ht="39" customHeight="1">
      <c r="A35" s="77"/>
      <c r="B35" s="22" t="s">
        <v>64</v>
      </c>
      <c r="C35" s="19"/>
      <c r="D35" s="124">
        <f t="shared" si="1"/>
        <v>1873.36</v>
      </c>
      <c r="E35" s="126"/>
      <c r="F35" s="126">
        <v>375.07</v>
      </c>
      <c r="G35" s="123">
        <v>1498.29</v>
      </c>
      <c r="H35" s="126"/>
      <c r="I35" s="124">
        <f t="shared" si="3"/>
        <v>1873.36</v>
      </c>
      <c r="J35" s="126">
        <f t="shared" si="15"/>
        <v>0</v>
      </c>
      <c r="K35" s="126">
        <f>F35</f>
        <v>375.07</v>
      </c>
      <c r="L35" s="126">
        <f t="shared" si="16"/>
        <v>1498.29</v>
      </c>
      <c r="M35" s="126"/>
    </row>
    <row r="36" spans="1:13" s="21" customFormat="1" ht="39" customHeight="1">
      <c r="A36" s="77"/>
      <c r="B36" s="22" t="s">
        <v>169</v>
      </c>
      <c r="C36" s="19"/>
      <c r="D36" s="124">
        <f t="shared" ref="D36" si="29">SUM(E36:H36)</f>
        <v>1578.8</v>
      </c>
      <c r="E36" s="126"/>
      <c r="F36" s="126">
        <v>1000</v>
      </c>
      <c r="G36" s="123">
        <v>578.79999999999995</v>
      </c>
      <c r="H36" s="126"/>
      <c r="I36" s="124">
        <f t="shared" ref="I36" si="30">SUM(J36:M36)</f>
        <v>1578.8</v>
      </c>
      <c r="J36" s="126">
        <f t="shared" si="15"/>
        <v>0</v>
      </c>
      <c r="K36" s="126">
        <v>1000</v>
      </c>
      <c r="L36" s="126">
        <f t="shared" ref="L36" si="31">G36</f>
        <v>578.79999999999995</v>
      </c>
      <c r="M36" s="126"/>
    </row>
    <row r="37" spans="1:13" s="21" customFormat="1" ht="51.75" customHeight="1">
      <c r="A37" s="77"/>
      <c r="B37" s="22" t="s">
        <v>173</v>
      </c>
      <c r="C37" s="19"/>
      <c r="D37" s="124">
        <f t="shared" ref="D37" si="32">SUM(E37:H37)</f>
        <v>309.60000000000002</v>
      </c>
      <c r="E37" s="126"/>
      <c r="F37" s="126"/>
      <c r="G37" s="123">
        <v>309.60000000000002</v>
      </c>
      <c r="H37" s="126"/>
      <c r="I37" s="124">
        <f t="shared" ref="I37" si="33">SUM(J37:M37)</f>
        <v>309.60000000000002</v>
      </c>
      <c r="J37" s="126">
        <f t="shared" si="15"/>
        <v>0</v>
      </c>
      <c r="K37" s="126"/>
      <c r="L37" s="126">
        <f t="shared" ref="L37" si="34">G37</f>
        <v>309.60000000000002</v>
      </c>
      <c r="M37" s="126"/>
    </row>
    <row r="38" spans="1:13" s="21" customFormat="1" ht="39" customHeight="1">
      <c r="A38" s="77"/>
      <c r="B38" s="22" t="s">
        <v>113</v>
      </c>
      <c r="C38" s="19"/>
      <c r="D38" s="124">
        <f t="shared" si="1"/>
        <v>2275.4</v>
      </c>
      <c r="E38" s="126"/>
      <c r="F38" s="126"/>
      <c r="G38" s="123">
        <v>2275.4</v>
      </c>
      <c r="H38" s="126"/>
      <c r="I38" s="124">
        <f t="shared" si="3"/>
        <v>2275.4</v>
      </c>
      <c r="J38" s="126">
        <f t="shared" si="15"/>
        <v>0</v>
      </c>
      <c r="K38" s="126"/>
      <c r="L38" s="127">
        <v>2275.4</v>
      </c>
      <c r="M38" s="126"/>
    </row>
    <row r="39" spans="1:13" s="21" customFormat="1" ht="56.25" customHeight="1">
      <c r="A39" s="77"/>
      <c r="B39" s="22" t="s">
        <v>126</v>
      </c>
      <c r="C39" s="19"/>
      <c r="D39" s="124">
        <f t="shared" ref="D39" si="35">SUM(E39:H39)</f>
        <v>367.64</v>
      </c>
      <c r="E39" s="126"/>
      <c r="F39" s="126"/>
      <c r="G39" s="123">
        <v>367.64</v>
      </c>
      <c r="H39" s="126"/>
      <c r="I39" s="124">
        <f t="shared" ref="I39" si="36">SUM(J39:M39)</f>
        <v>367.64</v>
      </c>
      <c r="J39" s="126">
        <f t="shared" si="15"/>
        <v>0</v>
      </c>
      <c r="K39" s="126"/>
      <c r="L39" s="127">
        <f t="shared" ref="L39" si="37">G39</f>
        <v>367.64</v>
      </c>
      <c r="M39" s="126"/>
    </row>
    <row r="40" spans="1:13" s="21" customFormat="1" ht="54.75" customHeight="1">
      <c r="A40" s="77"/>
      <c r="B40" s="22" t="s">
        <v>174</v>
      </c>
      <c r="C40" s="19"/>
      <c r="D40" s="124">
        <f t="shared" ref="D40" si="38">SUM(E40:H40)</f>
        <v>1097.2</v>
      </c>
      <c r="E40" s="126"/>
      <c r="F40" s="126"/>
      <c r="G40" s="123">
        <v>1097.2</v>
      </c>
      <c r="H40" s="126"/>
      <c r="I40" s="124">
        <f t="shared" ref="I40" si="39">SUM(J40:M40)</f>
        <v>1097.2</v>
      </c>
      <c r="J40" s="126">
        <f t="shared" si="15"/>
        <v>0</v>
      </c>
      <c r="K40" s="126"/>
      <c r="L40" s="126">
        <f t="shared" ref="L40" si="40">G40</f>
        <v>1097.2</v>
      </c>
      <c r="M40" s="126"/>
    </row>
    <row r="41" spans="1:13" s="21" customFormat="1" ht="48" customHeight="1">
      <c r="A41" s="77"/>
      <c r="B41" s="22" t="s">
        <v>177</v>
      </c>
      <c r="C41" s="19"/>
      <c r="D41" s="124">
        <f t="shared" ref="D41" si="41">SUM(E41:H41)</f>
        <v>175</v>
      </c>
      <c r="E41" s="126"/>
      <c r="F41" s="126">
        <v>157.5</v>
      </c>
      <c r="G41" s="123">
        <v>17.5</v>
      </c>
      <c r="H41" s="126"/>
      <c r="I41" s="124">
        <f t="shared" ref="I41" si="42">SUM(J41:M41)</f>
        <v>175</v>
      </c>
      <c r="J41" s="126">
        <f t="shared" si="15"/>
        <v>0</v>
      </c>
      <c r="K41" s="126">
        <v>157.5</v>
      </c>
      <c r="L41" s="126">
        <f t="shared" ref="L41" si="43">G41</f>
        <v>17.5</v>
      </c>
      <c r="M41" s="126"/>
    </row>
    <row r="42" spans="1:13" s="21" customFormat="1" ht="66" customHeight="1">
      <c r="A42" s="77"/>
      <c r="B42" s="22" t="s">
        <v>178</v>
      </c>
      <c r="C42" s="19"/>
      <c r="D42" s="124">
        <f t="shared" ref="D42" si="44">SUM(E42:H42)</f>
        <v>322.02</v>
      </c>
      <c r="E42" s="126"/>
      <c r="F42" s="126">
        <v>322.02</v>
      </c>
      <c r="G42" s="123"/>
      <c r="H42" s="126"/>
      <c r="I42" s="124">
        <f t="shared" ref="I42" si="45">SUM(J42:M42)</f>
        <v>322.02</v>
      </c>
      <c r="J42" s="126">
        <f t="shared" si="15"/>
        <v>0</v>
      </c>
      <c r="K42" s="126">
        <v>322.02</v>
      </c>
      <c r="L42" s="126">
        <f t="shared" ref="L42" si="46">G42</f>
        <v>0</v>
      </c>
      <c r="M42" s="126"/>
    </row>
    <row r="43" spans="1:13" s="21" customFormat="1" ht="53.25" customHeight="1">
      <c r="A43" s="112">
        <v>3</v>
      </c>
      <c r="B43" s="113" t="s">
        <v>114</v>
      </c>
      <c r="C43" s="114" t="s">
        <v>3</v>
      </c>
      <c r="D43" s="122">
        <f>SUM(D44:D50)</f>
        <v>14290.289999999999</v>
      </c>
      <c r="E43" s="122">
        <f>SUM(E44:E50)</f>
        <v>0</v>
      </c>
      <c r="F43" s="122">
        <f t="shared" ref="F43:H43" si="47">SUM(F44:F50)</f>
        <v>10325.6</v>
      </c>
      <c r="G43" s="122">
        <f t="shared" si="47"/>
        <v>3964.6899999999996</v>
      </c>
      <c r="H43" s="122">
        <f t="shared" si="47"/>
        <v>0</v>
      </c>
      <c r="I43" s="122">
        <f t="shared" ref="I43:J43" si="48">SUM(I44:I50)</f>
        <v>14290.289999999999</v>
      </c>
      <c r="J43" s="122">
        <f t="shared" si="48"/>
        <v>0</v>
      </c>
      <c r="K43" s="122">
        <f t="shared" ref="K43" si="49">SUM(K44:K50)</f>
        <v>10325.6</v>
      </c>
      <c r="L43" s="122">
        <f t="shared" ref="L43" si="50">SUM(L44:L50)</f>
        <v>3964.6899999999996</v>
      </c>
      <c r="M43" s="122">
        <f t="shared" ref="M43" si="51">SUM(M44:M50)</f>
        <v>0</v>
      </c>
    </row>
    <row r="44" spans="1:13" s="21" customFormat="1" ht="50.25" customHeight="1">
      <c r="A44" s="111"/>
      <c r="B44" s="23" t="s">
        <v>9</v>
      </c>
      <c r="C44" s="19"/>
      <c r="D44" s="124">
        <f t="shared" si="1"/>
        <v>12636.72</v>
      </c>
      <c r="E44" s="126"/>
      <c r="F44" s="126">
        <v>9470</v>
      </c>
      <c r="G44" s="123">
        <v>3166.72</v>
      </c>
      <c r="H44" s="126"/>
      <c r="I44" s="124">
        <f t="shared" si="3"/>
        <v>12636.72</v>
      </c>
      <c r="J44" s="126">
        <f>E44</f>
        <v>0</v>
      </c>
      <c r="K44" s="126">
        <v>9470</v>
      </c>
      <c r="L44" s="123">
        <v>3166.72</v>
      </c>
      <c r="M44" s="126"/>
    </row>
    <row r="45" spans="1:13" s="21" customFormat="1" ht="43.5" customHeight="1">
      <c r="A45" s="111"/>
      <c r="B45" s="23" t="s">
        <v>62</v>
      </c>
      <c r="C45" s="19"/>
      <c r="D45" s="124">
        <f t="shared" si="1"/>
        <v>25.6</v>
      </c>
      <c r="E45" s="126"/>
      <c r="F45" s="126"/>
      <c r="G45" s="123">
        <v>25.6</v>
      </c>
      <c r="H45" s="126"/>
      <c r="I45" s="124">
        <f t="shared" si="3"/>
        <v>25.6</v>
      </c>
      <c r="J45" s="126">
        <f t="shared" ref="J45:J52" si="52">E45</f>
        <v>0</v>
      </c>
      <c r="K45" s="126"/>
      <c r="L45" s="123">
        <v>25.6</v>
      </c>
      <c r="M45" s="126"/>
    </row>
    <row r="46" spans="1:13" s="21" customFormat="1" ht="43.5" customHeight="1">
      <c r="A46" s="111"/>
      <c r="B46" s="23" t="s">
        <v>63</v>
      </c>
      <c r="C46" s="19"/>
      <c r="D46" s="124">
        <f t="shared" si="1"/>
        <v>855.6</v>
      </c>
      <c r="E46" s="126"/>
      <c r="F46" s="126">
        <v>855.6</v>
      </c>
      <c r="G46" s="123"/>
      <c r="H46" s="126"/>
      <c r="I46" s="124">
        <f t="shared" si="3"/>
        <v>855.6</v>
      </c>
      <c r="J46" s="126">
        <f t="shared" si="52"/>
        <v>0</v>
      </c>
      <c r="K46" s="126">
        <f>F46</f>
        <v>855.6</v>
      </c>
      <c r="L46" s="123"/>
      <c r="M46" s="126"/>
    </row>
    <row r="47" spans="1:13" s="21" customFormat="1" ht="51" customHeight="1">
      <c r="A47" s="111"/>
      <c r="B47" s="23" t="s">
        <v>115</v>
      </c>
      <c r="C47" s="19"/>
      <c r="D47" s="124">
        <f t="shared" si="1"/>
        <v>64</v>
      </c>
      <c r="E47" s="126"/>
      <c r="F47" s="126"/>
      <c r="G47" s="123">
        <v>64</v>
      </c>
      <c r="H47" s="126"/>
      <c r="I47" s="124">
        <f t="shared" si="3"/>
        <v>64</v>
      </c>
      <c r="J47" s="126">
        <f t="shared" si="52"/>
        <v>0</v>
      </c>
      <c r="K47" s="126"/>
      <c r="L47" s="126">
        <f>G47</f>
        <v>64</v>
      </c>
      <c r="M47" s="126"/>
    </row>
    <row r="48" spans="1:13" s="21" customFormat="1" ht="51" customHeight="1">
      <c r="A48" s="111"/>
      <c r="B48" s="23" t="s">
        <v>126</v>
      </c>
      <c r="C48" s="19"/>
      <c r="D48" s="124">
        <f t="shared" ref="D48" si="53">SUM(E48:H48)</f>
        <v>30</v>
      </c>
      <c r="E48" s="126"/>
      <c r="F48" s="126"/>
      <c r="G48" s="123">
        <v>30</v>
      </c>
      <c r="H48" s="126"/>
      <c r="I48" s="124">
        <f t="shared" ref="I48" si="54">SUM(J48:M48)</f>
        <v>30</v>
      </c>
      <c r="J48" s="126">
        <f t="shared" si="52"/>
        <v>0</v>
      </c>
      <c r="K48" s="126"/>
      <c r="L48" s="126">
        <f>G48</f>
        <v>30</v>
      </c>
      <c r="M48" s="126"/>
    </row>
    <row r="49" spans="1:13" s="21" customFormat="1" ht="51" customHeight="1">
      <c r="A49" s="111"/>
      <c r="B49" s="23" t="s">
        <v>64</v>
      </c>
      <c r="C49" s="19"/>
      <c r="D49" s="124">
        <f t="shared" si="1"/>
        <v>52.46</v>
      </c>
      <c r="E49" s="126"/>
      <c r="F49" s="126"/>
      <c r="G49" s="123">
        <v>52.46</v>
      </c>
      <c r="H49" s="126"/>
      <c r="I49" s="124">
        <f t="shared" si="3"/>
        <v>52.46</v>
      </c>
      <c r="J49" s="126">
        <f t="shared" si="52"/>
        <v>0</v>
      </c>
      <c r="K49" s="126"/>
      <c r="L49" s="126">
        <v>52.46</v>
      </c>
      <c r="M49" s="126"/>
    </row>
    <row r="50" spans="1:13" s="21" customFormat="1" ht="51" customHeight="1">
      <c r="A50" s="111"/>
      <c r="B50" s="23" t="s">
        <v>70</v>
      </c>
      <c r="C50" s="19"/>
      <c r="D50" s="124">
        <f t="shared" si="1"/>
        <v>625.91</v>
      </c>
      <c r="E50" s="126"/>
      <c r="F50" s="126"/>
      <c r="G50" s="123">
        <v>625.91</v>
      </c>
      <c r="H50" s="126"/>
      <c r="I50" s="124">
        <f t="shared" si="3"/>
        <v>625.91</v>
      </c>
      <c r="J50" s="126">
        <f t="shared" si="52"/>
        <v>0</v>
      </c>
      <c r="K50" s="126"/>
      <c r="L50" s="126">
        <v>625.91</v>
      </c>
      <c r="M50" s="126"/>
    </row>
    <row r="51" spans="1:13" s="15" customFormat="1" ht="46.5" customHeight="1">
      <c r="A51" s="90">
        <v>3</v>
      </c>
      <c r="B51" s="107" t="s">
        <v>80</v>
      </c>
      <c r="C51" s="106" t="s">
        <v>3</v>
      </c>
      <c r="D51" s="122">
        <f>SUM(E51:H51)</f>
        <v>60</v>
      </c>
      <c r="E51" s="122">
        <f>SUM(E52:E52)</f>
        <v>0</v>
      </c>
      <c r="F51" s="122">
        <f>SUM(F52:F52)</f>
        <v>0</v>
      </c>
      <c r="G51" s="122">
        <f>SUM(G52:G52)</f>
        <v>60</v>
      </c>
      <c r="H51" s="122">
        <f>SUM(H52:H52)</f>
        <v>0</v>
      </c>
      <c r="I51" s="122">
        <f>SUM(I52:I52)</f>
        <v>60</v>
      </c>
      <c r="J51" s="129">
        <f t="shared" si="52"/>
        <v>0</v>
      </c>
      <c r="K51" s="122">
        <f>SUM(K52:K52)</f>
        <v>0</v>
      </c>
      <c r="L51" s="122">
        <f>SUM(L52:L52)</f>
        <v>60</v>
      </c>
      <c r="M51" s="122">
        <f>SUM(M52:M52)</f>
        <v>0</v>
      </c>
    </row>
    <row r="52" spans="1:13" s="21" customFormat="1" ht="41.25" customHeight="1">
      <c r="A52" s="78"/>
      <c r="B52" s="23" t="s">
        <v>71</v>
      </c>
      <c r="C52" s="19"/>
      <c r="D52" s="124">
        <f t="shared" ref="D52" si="55">SUM(E52:H52)</f>
        <v>60</v>
      </c>
      <c r="E52" s="126"/>
      <c r="F52" s="126"/>
      <c r="G52" s="128">
        <v>60</v>
      </c>
      <c r="H52" s="126"/>
      <c r="I52" s="124">
        <f t="shared" ref="I52" si="56">SUM(J52:M52)</f>
        <v>60</v>
      </c>
      <c r="J52" s="126">
        <f t="shared" si="52"/>
        <v>0</v>
      </c>
      <c r="K52" s="126"/>
      <c r="L52" s="126">
        <f>G52</f>
        <v>60</v>
      </c>
      <c r="M52" s="126"/>
    </row>
    <row r="53" spans="1:13" s="15" customFormat="1" ht="57" customHeight="1">
      <c r="A53" s="90">
        <v>4</v>
      </c>
      <c r="B53" s="105" t="s">
        <v>81</v>
      </c>
      <c r="C53" s="106" t="s">
        <v>3</v>
      </c>
      <c r="D53" s="122">
        <f>SUM(E53:H53)</f>
        <v>3337.01</v>
      </c>
      <c r="E53" s="122">
        <f t="shared" ref="E53:M53" si="57">SUM(E54:E56)</f>
        <v>583.02</v>
      </c>
      <c r="F53" s="122">
        <f t="shared" si="57"/>
        <v>2753.9900000000002</v>
      </c>
      <c r="G53" s="122">
        <f t="shared" si="57"/>
        <v>0</v>
      </c>
      <c r="H53" s="122">
        <f t="shared" si="57"/>
        <v>0</v>
      </c>
      <c r="I53" s="122">
        <f t="shared" si="57"/>
        <v>3337.01</v>
      </c>
      <c r="J53" s="122">
        <f t="shared" si="57"/>
        <v>583.02</v>
      </c>
      <c r="K53" s="122">
        <f t="shared" si="57"/>
        <v>2753.9900000000002</v>
      </c>
      <c r="L53" s="122">
        <f t="shared" si="57"/>
        <v>0</v>
      </c>
      <c r="M53" s="122">
        <f t="shared" si="57"/>
        <v>0</v>
      </c>
    </row>
    <row r="54" spans="1:13" ht="27" customHeight="1">
      <c r="A54" s="2"/>
      <c r="B54" s="22" t="s">
        <v>72</v>
      </c>
      <c r="C54" s="2"/>
      <c r="D54" s="124">
        <f t="shared" ref="D54:D56" si="58">SUM(E54:H54)</f>
        <v>186.59</v>
      </c>
      <c r="E54" s="124"/>
      <c r="F54" s="123">
        <v>186.59</v>
      </c>
      <c r="G54" s="124"/>
      <c r="H54" s="124"/>
      <c r="I54" s="124">
        <f t="shared" ref="I54:I56" si="59">SUM(J54:M54)</f>
        <v>186.59</v>
      </c>
      <c r="J54" s="124">
        <f t="shared" ref="J54:J55" si="60">E54</f>
        <v>0</v>
      </c>
      <c r="K54" s="124">
        <f>F54</f>
        <v>186.59</v>
      </c>
      <c r="L54" s="124"/>
      <c r="M54" s="124"/>
    </row>
    <row r="55" spans="1:13" ht="27.75" customHeight="1">
      <c r="A55" s="2"/>
      <c r="B55" s="22" t="s">
        <v>73</v>
      </c>
      <c r="C55" s="2"/>
      <c r="D55" s="124">
        <f t="shared" si="58"/>
        <v>2567.4</v>
      </c>
      <c r="E55" s="124"/>
      <c r="F55" s="123">
        <v>2567.4</v>
      </c>
      <c r="G55" s="124"/>
      <c r="H55" s="124"/>
      <c r="I55" s="124">
        <f t="shared" si="59"/>
        <v>2567.4</v>
      </c>
      <c r="J55" s="124">
        <f t="shared" si="60"/>
        <v>0</v>
      </c>
      <c r="K55" s="124">
        <f>F55</f>
        <v>2567.4</v>
      </c>
      <c r="L55" s="124"/>
      <c r="M55" s="124"/>
    </row>
    <row r="56" spans="1:13" ht="38.25">
      <c r="A56" s="2"/>
      <c r="B56" s="22" t="s">
        <v>14</v>
      </c>
      <c r="C56" s="2"/>
      <c r="D56" s="124">
        <f t="shared" si="58"/>
        <v>583.02</v>
      </c>
      <c r="E56" s="123">
        <v>583.02</v>
      </c>
      <c r="F56" s="123"/>
      <c r="G56" s="124"/>
      <c r="H56" s="124"/>
      <c r="I56" s="124">
        <f t="shared" si="59"/>
        <v>583.02</v>
      </c>
      <c r="J56" s="124">
        <f>E56</f>
        <v>583.02</v>
      </c>
      <c r="K56" s="124">
        <f>F56</f>
        <v>0</v>
      </c>
      <c r="L56" s="124"/>
      <c r="M56" s="124"/>
    </row>
    <row r="57" spans="1:13" s="24" customFormat="1" ht="15.75">
      <c r="D57" s="25">
        <f t="shared" ref="D57:M57" si="61">D10+D21+D43+D51+D53</f>
        <v>316036.59999999998</v>
      </c>
      <c r="E57" s="25">
        <f t="shared" si="61"/>
        <v>5987.2199999999993</v>
      </c>
      <c r="F57" s="25">
        <f t="shared" si="61"/>
        <v>205111.36999999997</v>
      </c>
      <c r="G57" s="25">
        <f t="shared" si="61"/>
        <v>104938.01</v>
      </c>
      <c r="H57" s="25">
        <f t="shared" si="61"/>
        <v>0</v>
      </c>
      <c r="I57" s="25">
        <f t="shared" si="61"/>
        <v>316036.59999999998</v>
      </c>
      <c r="J57" s="25">
        <f t="shared" si="61"/>
        <v>5987.2199999999993</v>
      </c>
      <c r="K57" s="25">
        <f t="shared" si="61"/>
        <v>205111.36999999997</v>
      </c>
      <c r="L57" s="25">
        <f t="shared" si="61"/>
        <v>104938.01</v>
      </c>
      <c r="M57" s="25">
        <f t="shared" si="61"/>
        <v>0</v>
      </c>
    </row>
    <row r="58" spans="1:13" s="26" customFormat="1" ht="15.75">
      <c r="A58" s="26" t="s">
        <v>19</v>
      </c>
      <c r="D58" s="27"/>
      <c r="E58" s="27"/>
      <c r="F58" s="27"/>
      <c r="G58" s="27" t="s">
        <v>116</v>
      </c>
      <c r="H58" s="27"/>
      <c r="I58" s="27"/>
      <c r="J58" s="27"/>
      <c r="K58" s="27">
        <f>205111.37-K57</f>
        <v>0</v>
      </c>
      <c r="L58" s="27"/>
      <c r="M58" s="27"/>
    </row>
    <row r="59" spans="1:13" s="24" customFormat="1" ht="15.75">
      <c r="D59" s="25"/>
      <c r="E59" s="25"/>
      <c r="F59" s="25"/>
      <c r="G59" s="25"/>
      <c r="H59" s="25"/>
      <c r="I59" s="25"/>
      <c r="J59" s="25"/>
      <c r="K59" s="25"/>
      <c r="L59" s="25"/>
      <c r="M59" s="25"/>
    </row>
    <row r="60" spans="1:13" s="24" customFormat="1" ht="15.75">
      <c r="D60" s="25"/>
      <c r="E60" s="25"/>
      <c r="F60" s="25"/>
      <c r="G60" s="25"/>
      <c r="H60" s="25"/>
      <c r="I60" s="25"/>
      <c r="J60" s="25"/>
      <c r="K60" s="25"/>
      <c r="L60" s="25"/>
      <c r="M60" s="25"/>
    </row>
    <row r="61" spans="1:13" s="24" customFormat="1" ht="15.75">
      <c r="D61" s="25"/>
      <c r="E61" s="25"/>
      <c r="F61" s="25"/>
      <c r="G61" s="25"/>
      <c r="H61" s="25"/>
      <c r="I61" s="25"/>
      <c r="J61" s="25"/>
      <c r="K61" s="25"/>
      <c r="L61" s="25"/>
      <c r="M61" s="25"/>
    </row>
    <row r="62" spans="1:13" s="24" customFormat="1" ht="15.75">
      <c r="D62" s="25"/>
      <c r="E62" s="25"/>
      <c r="F62" s="25"/>
      <c r="G62" s="25"/>
      <c r="H62" s="25"/>
      <c r="I62" s="25"/>
      <c r="J62" s="25"/>
      <c r="K62" s="25"/>
      <c r="L62" s="25"/>
      <c r="M62" s="25"/>
    </row>
    <row r="63" spans="1:13" s="24" customFormat="1" ht="15.75">
      <c r="D63" s="25"/>
      <c r="E63" s="25"/>
      <c r="F63" s="25"/>
      <c r="G63" s="25"/>
      <c r="H63" s="25"/>
      <c r="I63" s="25"/>
      <c r="J63" s="25"/>
      <c r="K63" s="25"/>
      <c r="L63" s="25"/>
      <c r="M63" s="25"/>
    </row>
    <row r="64" spans="1:13" s="24" customFormat="1" ht="15.75"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spans="4:13" s="24" customFormat="1" ht="15.75">
      <c r="D65" s="25"/>
      <c r="E65" s="25"/>
      <c r="F65" s="25"/>
      <c r="G65" s="25"/>
      <c r="H65" s="25"/>
      <c r="I65" s="25"/>
      <c r="J65" s="25"/>
      <c r="K65" s="25"/>
      <c r="L65" s="25"/>
      <c r="M65" s="25"/>
    </row>
    <row r="66" spans="4:13" s="24" customFormat="1" ht="15.75">
      <c r="D66" s="25"/>
      <c r="E66" s="25"/>
      <c r="F66" s="25"/>
      <c r="G66" s="25"/>
      <c r="H66" s="25"/>
      <c r="I66" s="25"/>
      <c r="J66" s="25"/>
      <c r="K66" s="25"/>
      <c r="L66" s="25"/>
      <c r="M66" s="25"/>
    </row>
    <row r="67" spans="4:13" s="24" customFormat="1" ht="15.75">
      <c r="D67" s="25"/>
      <c r="E67" s="25"/>
      <c r="F67" s="25"/>
      <c r="G67" s="25"/>
      <c r="H67" s="25"/>
      <c r="I67" s="25"/>
      <c r="J67" s="25"/>
      <c r="K67" s="25"/>
      <c r="L67" s="25"/>
      <c r="M67" s="25"/>
    </row>
  </sheetData>
  <mergeCells count="10">
    <mergeCell ref="A2:M2"/>
    <mergeCell ref="A3:M3"/>
    <mergeCell ref="A4:M4"/>
    <mergeCell ref="A6:A8"/>
    <mergeCell ref="B6:B8"/>
    <mergeCell ref="C6:C8"/>
    <mergeCell ref="D6:H6"/>
    <mergeCell ref="I6:M6"/>
    <mergeCell ref="E7:H7"/>
    <mergeCell ref="J7:M7"/>
  </mergeCells>
  <pageMargins left="0.51181102362204722" right="0.31496062992125984" top="0.35433070866141736" bottom="0.35433070866141736" header="0.31496062992125984" footer="0.31496062992125984"/>
  <pageSetup paperSize="9" scale="67" fitToHeight="3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4"/>
  <sheetViews>
    <sheetView topLeftCell="A13" zoomScale="80" zoomScaleNormal="80" workbookViewId="0">
      <selection activeCell="D24" sqref="D24"/>
    </sheetView>
  </sheetViews>
  <sheetFormatPr defaultRowHeight="15"/>
  <cols>
    <col min="1" max="1" width="7.28515625" style="3" customWidth="1"/>
    <col min="2" max="2" width="48.42578125" style="98" customWidth="1"/>
    <col min="3" max="3" width="12.42578125" style="3" customWidth="1"/>
    <col min="4" max="4" width="20" style="3" customWidth="1"/>
    <col min="5" max="5" width="9.140625" style="3"/>
    <col min="6" max="6" width="9.140625" style="46"/>
    <col min="7" max="7" width="29.28515625" style="3" customWidth="1"/>
    <col min="8" max="16384" width="9.140625" style="3"/>
  </cols>
  <sheetData>
    <row r="1" spans="1:7">
      <c r="G1" s="75" t="s">
        <v>58</v>
      </c>
    </row>
    <row r="2" spans="1:7" ht="15.75">
      <c r="A2" s="144" t="s">
        <v>21</v>
      </c>
      <c r="B2" s="144"/>
      <c r="C2" s="144"/>
      <c r="D2" s="144"/>
      <c r="E2" s="144"/>
      <c r="F2" s="144"/>
      <c r="G2" s="144"/>
    </row>
    <row r="3" spans="1:7" ht="51.75" customHeight="1">
      <c r="A3" s="145" t="s">
        <v>76</v>
      </c>
      <c r="B3" s="145"/>
      <c r="C3" s="145"/>
      <c r="D3" s="145"/>
      <c r="E3" s="145"/>
      <c r="F3" s="145"/>
      <c r="G3" s="145"/>
    </row>
    <row r="4" spans="1:7" ht="23.25" customHeight="1">
      <c r="A4" s="145" t="s">
        <v>118</v>
      </c>
      <c r="B4" s="145"/>
      <c r="C4" s="145"/>
      <c r="D4" s="145"/>
      <c r="E4" s="145"/>
      <c r="F4" s="145"/>
      <c r="G4" s="145"/>
    </row>
    <row r="5" spans="1:7">
      <c r="A5" s="1"/>
      <c r="B5" s="99"/>
      <c r="C5" s="1"/>
      <c r="D5" s="1"/>
      <c r="E5" s="1"/>
      <c r="F5" s="4"/>
      <c r="G5" s="1"/>
    </row>
    <row r="6" spans="1:7" s="5" customFormat="1" ht="70.5" customHeight="1">
      <c r="A6" s="146" t="s">
        <v>1</v>
      </c>
      <c r="B6" s="149" t="s">
        <v>22</v>
      </c>
      <c r="C6" s="146" t="s">
        <v>23</v>
      </c>
      <c r="D6" s="136" t="s">
        <v>24</v>
      </c>
      <c r="E6" s="136"/>
      <c r="F6" s="136"/>
      <c r="G6" s="146" t="s">
        <v>27</v>
      </c>
    </row>
    <row r="7" spans="1:7" s="5" customFormat="1" ht="29.25" customHeight="1">
      <c r="A7" s="148"/>
      <c r="B7" s="150"/>
      <c r="C7" s="148"/>
      <c r="D7" s="146" t="s">
        <v>194</v>
      </c>
      <c r="E7" s="136" t="s">
        <v>195</v>
      </c>
      <c r="F7" s="136"/>
      <c r="G7" s="148"/>
    </row>
    <row r="8" spans="1:7" s="70" customFormat="1" ht="21" customHeight="1">
      <c r="A8" s="147"/>
      <c r="B8" s="151"/>
      <c r="C8" s="147"/>
      <c r="D8" s="147"/>
      <c r="E8" s="69" t="s">
        <v>25</v>
      </c>
      <c r="F8" s="68" t="s">
        <v>26</v>
      </c>
      <c r="G8" s="147"/>
    </row>
    <row r="9" spans="1:7" s="101" customFormat="1" ht="18.75" customHeight="1">
      <c r="A9" s="45">
        <v>1</v>
      </c>
      <c r="B9" s="44">
        <v>2</v>
      </c>
      <c r="C9" s="45">
        <v>3</v>
      </c>
      <c r="D9" s="45">
        <v>4</v>
      </c>
      <c r="E9" s="45">
        <v>5</v>
      </c>
      <c r="F9" s="45">
        <v>6</v>
      </c>
      <c r="G9" s="45">
        <v>7</v>
      </c>
    </row>
    <row r="10" spans="1:7" ht="40.5" customHeight="1">
      <c r="A10" s="130" t="s">
        <v>86</v>
      </c>
      <c r="B10" s="131"/>
      <c r="C10" s="131"/>
      <c r="D10" s="131"/>
      <c r="E10" s="131"/>
      <c r="F10" s="131"/>
      <c r="G10" s="132"/>
    </row>
    <row r="11" spans="1:7" ht="36" customHeight="1">
      <c r="A11" s="100">
        <v>1</v>
      </c>
      <c r="B11" s="47" t="s">
        <v>87</v>
      </c>
      <c r="C11" s="43" t="s">
        <v>40</v>
      </c>
      <c r="D11" s="44">
        <v>100</v>
      </c>
      <c r="E11" s="44">
        <v>100</v>
      </c>
      <c r="F11" s="65">
        <v>100</v>
      </c>
      <c r="G11" s="44" t="s">
        <v>43</v>
      </c>
    </row>
    <row r="12" spans="1:7" ht="46.5" customHeight="1">
      <c r="A12" s="100">
        <v>2</v>
      </c>
      <c r="B12" s="47" t="s">
        <v>88</v>
      </c>
      <c r="C12" s="43" t="s">
        <v>40</v>
      </c>
      <c r="D12" s="44">
        <v>100</v>
      </c>
      <c r="E12" s="44">
        <v>100</v>
      </c>
      <c r="F12" s="65">
        <v>100</v>
      </c>
      <c r="G12" s="44" t="s">
        <v>43</v>
      </c>
    </row>
    <row r="13" spans="1:7" ht="45" customHeight="1">
      <c r="A13" s="130" t="s">
        <v>89</v>
      </c>
      <c r="B13" s="131"/>
      <c r="C13" s="131"/>
      <c r="D13" s="131"/>
      <c r="E13" s="131"/>
      <c r="F13" s="131"/>
      <c r="G13" s="132"/>
    </row>
    <row r="14" spans="1:7" ht="52.5" customHeight="1">
      <c r="A14" s="44">
        <v>1</v>
      </c>
      <c r="B14" s="47" t="s">
        <v>90</v>
      </c>
      <c r="C14" s="43" t="s">
        <v>40</v>
      </c>
      <c r="D14" s="44">
        <v>100</v>
      </c>
      <c r="E14" s="44">
        <v>100</v>
      </c>
      <c r="F14" s="44">
        <v>100</v>
      </c>
      <c r="G14" s="48" t="s">
        <v>43</v>
      </c>
    </row>
    <row r="15" spans="1:7" ht="33.75" customHeight="1">
      <c r="A15" s="44">
        <v>2</v>
      </c>
      <c r="B15" s="47" t="s">
        <v>41</v>
      </c>
      <c r="C15" s="43" t="s">
        <v>40</v>
      </c>
      <c r="D15" s="44">
        <v>95</v>
      </c>
      <c r="E15" s="44">
        <v>100</v>
      </c>
      <c r="F15" s="44">
        <v>100</v>
      </c>
      <c r="G15" s="48" t="s">
        <v>43</v>
      </c>
    </row>
    <row r="16" spans="1:7" ht="33.75" customHeight="1">
      <c r="A16" s="44">
        <v>3</v>
      </c>
      <c r="B16" s="47" t="s">
        <v>91</v>
      </c>
      <c r="C16" s="43" t="s">
        <v>40</v>
      </c>
      <c r="D16" s="44">
        <v>98</v>
      </c>
      <c r="E16" s="44">
        <v>99</v>
      </c>
      <c r="F16" s="44">
        <v>99</v>
      </c>
      <c r="G16" s="48" t="s">
        <v>43</v>
      </c>
    </row>
    <row r="17" spans="1:7" ht="24" customHeight="1">
      <c r="A17" s="44">
        <v>4</v>
      </c>
      <c r="B17" s="47" t="s">
        <v>92</v>
      </c>
      <c r="C17" s="43" t="s">
        <v>40</v>
      </c>
      <c r="D17" s="44">
        <v>50</v>
      </c>
      <c r="E17" s="48">
        <v>60</v>
      </c>
      <c r="F17" s="48">
        <v>60</v>
      </c>
      <c r="G17" s="48" t="s">
        <v>43</v>
      </c>
    </row>
    <row r="18" spans="1:7" ht="26.25" customHeight="1">
      <c r="A18" s="130" t="s">
        <v>93</v>
      </c>
      <c r="B18" s="131"/>
      <c r="C18" s="131"/>
      <c r="D18" s="131"/>
      <c r="E18" s="131"/>
      <c r="F18" s="131"/>
      <c r="G18" s="132"/>
    </row>
    <row r="19" spans="1:7" ht="56.25" customHeight="1">
      <c r="A19" s="96" t="s">
        <v>94</v>
      </c>
      <c r="B19" s="102" t="s">
        <v>95</v>
      </c>
      <c r="C19" s="44" t="s">
        <v>40</v>
      </c>
      <c r="D19" s="44">
        <v>100</v>
      </c>
      <c r="E19" s="48">
        <v>100</v>
      </c>
      <c r="F19" s="48">
        <v>100</v>
      </c>
      <c r="G19" s="39"/>
    </row>
    <row r="20" spans="1:7" ht="45.75" customHeight="1">
      <c r="A20" s="96">
        <v>2</v>
      </c>
      <c r="B20" s="103" t="s">
        <v>96</v>
      </c>
      <c r="C20" s="44" t="s">
        <v>40</v>
      </c>
      <c r="D20" s="100">
        <v>65</v>
      </c>
      <c r="E20" s="100">
        <v>65</v>
      </c>
      <c r="F20" s="100">
        <v>65</v>
      </c>
      <c r="G20" s="100"/>
    </row>
    <row r="21" spans="1:7" ht="33.75" customHeight="1">
      <c r="A21" s="96">
        <v>3</v>
      </c>
      <c r="B21" s="103" t="s">
        <v>97</v>
      </c>
      <c r="C21" s="44" t="s">
        <v>40</v>
      </c>
      <c r="D21" s="100">
        <v>80</v>
      </c>
      <c r="E21" s="100">
        <v>80</v>
      </c>
      <c r="F21" s="100">
        <v>80</v>
      </c>
      <c r="G21" s="100"/>
    </row>
    <row r="22" spans="1:7" ht="48" customHeight="1">
      <c r="A22" s="96">
        <v>4</v>
      </c>
      <c r="B22" s="103" t="s">
        <v>98</v>
      </c>
      <c r="C22" s="44" t="s">
        <v>40</v>
      </c>
      <c r="D22" s="100">
        <v>70</v>
      </c>
      <c r="E22" s="115">
        <v>75</v>
      </c>
      <c r="F22" s="100">
        <v>75</v>
      </c>
      <c r="G22" s="100"/>
    </row>
    <row r="23" spans="1:7" ht="19.5" customHeight="1">
      <c r="A23" s="143" t="s">
        <v>99</v>
      </c>
      <c r="B23" s="143"/>
      <c r="C23" s="143"/>
      <c r="D23" s="143"/>
      <c r="E23" s="143"/>
      <c r="F23" s="143"/>
      <c r="G23" s="143"/>
    </row>
    <row r="24" spans="1:7" ht="74.25" customHeight="1">
      <c r="A24" s="97">
        <v>1</v>
      </c>
      <c r="B24" s="10" t="s">
        <v>42</v>
      </c>
      <c r="C24" s="44" t="s">
        <v>40</v>
      </c>
      <c r="D24" s="100">
        <v>98</v>
      </c>
      <c r="E24" s="100">
        <v>66</v>
      </c>
      <c r="F24" s="100">
        <v>66</v>
      </c>
      <c r="G24" s="100"/>
    </row>
  </sheetData>
  <mergeCells count="14">
    <mergeCell ref="A23:G23"/>
    <mergeCell ref="A2:G2"/>
    <mergeCell ref="A3:G3"/>
    <mergeCell ref="A4:G4"/>
    <mergeCell ref="D6:F6"/>
    <mergeCell ref="E7:F7"/>
    <mergeCell ref="D7:D8"/>
    <mergeCell ref="A10:G10"/>
    <mergeCell ref="A13:G13"/>
    <mergeCell ref="A18:G18"/>
    <mergeCell ref="C6:C8"/>
    <mergeCell ref="B6:B8"/>
    <mergeCell ref="A6:A8"/>
    <mergeCell ref="G6:G8"/>
  </mergeCells>
  <pageMargins left="0.31496062992125984" right="0.11811023622047245" top="0.74803149606299213" bottom="0.74803149606299213" header="0.31496062992125984" footer="0.31496062992125984"/>
  <pageSetup paperSize="9" scale="7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topLeftCell="A15" workbookViewId="0">
      <selection activeCell="A20" sqref="A20:J20"/>
    </sheetView>
  </sheetViews>
  <sheetFormatPr defaultRowHeight="16.5"/>
  <cols>
    <col min="1" max="16384" width="9.140625" style="66"/>
  </cols>
  <sheetData>
    <row r="1" spans="1:11" ht="25.5" customHeight="1">
      <c r="A1" s="152" t="s">
        <v>46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1" ht="57.75" customHeight="1">
      <c r="A2" s="153" t="s">
        <v>100</v>
      </c>
      <c r="B2" s="153"/>
      <c r="C2" s="153"/>
      <c r="D2" s="153"/>
      <c r="E2" s="153"/>
      <c r="F2" s="153"/>
      <c r="G2" s="153"/>
      <c r="H2" s="153"/>
      <c r="I2" s="153"/>
      <c r="J2" s="153"/>
    </row>
    <row r="5" spans="1:11" ht="89.25" customHeight="1">
      <c r="A5" s="154" t="s">
        <v>47</v>
      </c>
      <c r="B5" s="154"/>
      <c r="C5" s="154"/>
      <c r="D5" s="154"/>
      <c r="E5" s="154"/>
      <c r="F5" s="154"/>
      <c r="G5" s="154"/>
      <c r="H5" s="154"/>
      <c r="I5" s="154"/>
      <c r="J5" s="154"/>
    </row>
    <row r="6" spans="1:11" ht="40.5" customHeight="1">
      <c r="A6" s="155" t="s">
        <v>196</v>
      </c>
      <c r="B6" s="155"/>
      <c r="C6" s="155"/>
      <c r="D6" s="155"/>
      <c r="E6" s="155"/>
      <c r="F6" s="155"/>
      <c r="G6" s="155"/>
      <c r="H6" s="155"/>
      <c r="I6" s="155"/>
      <c r="J6" s="155"/>
    </row>
    <row r="7" spans="1:11" ht="51" customHeight="1">
      <c r="A7" s="154" t="s">
        <v>48</v>
      </c>
      <c r="B7" s="154"/>
      <c r="C7" s="154"/>
      <c r="D7" s="154"/>
      <c r="E7" s="154"/>
      <c r="F7" s="154"/>
      <c r="G7" s="154"/>
      <c r="H7" s="154"/>
      <c r="I7" s="154"/>
      <c r="J7" s="154"/>
    </row>
    <row r="8" spans="1:11" ht="38.25" customHeight="1">
      <c r="A8" s="155" t="s">
        <v>103</v>
      </c>
      <c r="B8" s="155"/>
      <c r="C8" s="155"/>
      <c r="D8" s="155"/>
      <c r="E8" s="155"/>
      <c r="F8" s="155"/>
      <c r="G8" s="155"/>
      <c r="H8" s="155"/>
      <c r="I8" s="155"/>
      <c r="J8" s="155"/>
    </row>
    <row r="9" spans="1:11" ht="39" customHeight="1">
      <c r="A9" s="154" t="s">
        <v>107</v>
      </c>
      <c r="B9" s="154"/>
      <c r="C9" s="154"/>
      <c r="D9" s="154"/>
      <c r="E9" s="154"/>
      <c r="F9" s="154"/>
      <c r="G9" s="154"/>
      <c r="H9" s="154"/>
      <c r="I9" s="154"/>
      <c r="J9" s="154"/>
    </row>
    <row r="10" spans="1:11" ht="85.5" customHeight="1">
      <c r="A10" s="155" t="s">
        <v>198</v>
      </c>
      <c r="B10" s="155"/>
      <c r="C10" s="155"/>
      <c r="D10" s="155"/>
      <c r="E10" s="155"/>
      <c r="F10" s="155"/>
      <c r="G10" s="155"/>
      <c r="H10" s="155"/>
      <c r="I10" s="155"/>
      <c r="J10" s="155"/>
    </row>
    <row r="11" spans="1:11" ht="39" customHeight="1">
      <c r="A11" s="154" t="s">
        <v>104</v>
      </c>
      <c r="B11" s="154"/>
      <c r="C11" s="154"/>
      <c r="D11" s="154"/>
      <c r="E11" s="154"/>
      <c r="F11" s="154"/>
      <c r="G11" s="154"/>
      <c r="H11" s="154"/>
      <c r="I11" s="154"/>
      <c r="J11" s="154"/>
    </row>
    <row r="12" spans="1:11" ht="44.25" customHeight="1">
      <c r="A12" s="155" t="s">
        <v>55</v>
      </c>
      <c r="B12" s="155"/>
      <c r="C12" s="155"/>
      <c r="D12" s="155"/>
      <c r="E12" s="155"/>
      <c r="F12" s="155"/>
      <c r="G12" s="155"/>
      <c r="H12" s="155"/>
      <c r="I12" s="155"/>
      <c r="J12" s="155"/>
    </row>
    <row r="13" spans="1:11" ht="72.75" customHeight="1">
      <c r="A13" s="156" t="s">
        <v>101</v>
      </c>
      <c r="B13" s="156"/>
      <c r="C13" s="156"/>
      <c r="D13" s="156"/>
      <c r="E13" s="156"/>
      <c r="F13" s="156"/>
      <c r="G13" s="156"/>
      <c r="H13" s="156"/>
      <c r="I13" s="156"/>
      <c r="J13" s="156"/>
    </row>
    <row r="14" spans="1:11" ht="75.75" customHeight="1">
      <c r="A14" s="157" t="s">
        <v>197</v>
      </c>
      <c r="B14" s="157"/>
      <c r="C14" s="157"/>
      <c r="D14" s="157"/>
      <c r="E14" s="157"/>
      <c r="F14" s="157"/>
      <c r="G14" s="157"/>
      <c r="H14" s="157"/>
      <c r="I14" s="157"/>
      <c r="J14" s="157"/>
      <c r="K14" s="67"/>
    </row>
    <row r="15" spans="1:11" ht="21" customHeight="1">
      <c r="A15" s="154" t="s">
        <v>102</v>
      </c>
      <c r="B15" s="154"/>
      <c r="C15" s="154"/>
      <c r="D15" s="154"/>
      <c r="E15" s="154"/>
      <c r="F15" s="154"/>
      <c r="G15" s="154"/>
      <c r="H15" s="154"/>
      <c r="I15" s="154"/>
      <c r="J15" s="154"/>
    </row>
    <row r="16" spans="1:11" ht="24.75" customHeight="1">
      <c r="A16" s="155" t="s">
        <v>54</v>
      </c>
      <c r="B16" s="155"/>
      <c r="C16" s="155"/>
      <c r="D16" s="155"/>
      <c r="E16" s="155"/>
      <c r="F16" s="155"/>
      <c r="G16" s="155"/>
      <c r="H16" s="155"/>
      <c r="I16" s="155"/>
      <c r="J16" s="155"/>
    </row>
    <row r="17" spans="1:18" ht="44.25" customHeight="1">
      <c r="A17" s="154" t="s">
        <v>105</v>
      </c>
      <c r="B17" s="154"/>
      <c r="C17" s="154"/>
      <c r="D17" s="154"/>
      <c r="E17" s="154"/>
      <c r="F17" s="154"/>
      <c r="G17" s="154"/>
      <c r="H17" s="154"/>
      <c r="I17" s="154"/>
      <c r="J17" s="154"/>
    </row>
    <row r="18" spans="1:18" ht="21.75" customHeight="1">
      <c r="A18" s="155" t="s">
        <v>49</v>
      </c>
      <c r="B18" s="155"/>
      <c r="C18" s="155"/>
      <c r="D18" s="155"/>
      <c r="E18" s="155"/>
      <c r="F18" s="155"/>
      <c r="G18" s="155"/>
      <c r="H18" s="155"/>
      <c r="I18" s="155"/>
      <c r="J18" s="155"/>
    </row>
    <row r="19" spans="1:18" ht="45.75" customHeight="1">
      <c r="A19" s="156" t="s">
        <v>106</v>
      </c>
      <c r="B19" s="156"/>
      <c r="C19" s="156"/>
      <c r="D19" s="156"/>
      <c r="E19" s="156"/>
      <c r="F19" s="156"/>
      <c r="G19" s="156"/>
      <c r="H19" s="156"/>
      <c r="I19" s="156"/>
      <c r="J19" s="156"/>
    </row>
    <row r="20" spans="1:18" ht="96.75" customHeight="1">
      <c r="A20" s="160" t="s">
        <v>199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59"/>
      <c r="L20" s="158"/>
      <c r="M20" s="158"/>
      <c r="N20" s="158"/>
      <c r="O20" s="158"/>
      <c r="P20" s="158"/>
      <c r="Q20" s="158"/>
      <c r="R20" s="158"/>
    </row>
    <row r="22" spans="1:18" ht="16.5" customHeight="1"/>
    <row r="23" spans="1:18" ht="36.75" customHeight="1"/>
    <row r="24" spans="1:18" ht="85.5" customHeight="1"/>
  </sheetData>
  <mergeCells count="19">
    <mergeCell ref="K20:R20"/>
    <mergeCell ref="A13:J13"/>
    <mergeCell ref="A14:J14"/>
    <mergeCell ref="A9:J9"/>
    <mergeCell ref="A10:J10"/>
    <mergeCell ref="A15:J15"/>
    <mergeCell ref="A12:J12"/>
    <mergeCell ref="A16:J16"/>
    <mergeCell ref="A17:J17"/>
    <mergeCell ref="A18:J18"/>
    <mergeCell ref="A19:J19"/>
    <mergeCell ref="A20:J20"/>
    <mergeCell ref="A1:J1"/>
    <mergeCell ref="A2:J2"/>
    <mergeCell ref="A7:J7"/>
    <mergeCell ref="A8:J8"/>
    <mergeCell ref="A11:J11"/>
    <mergeCell ref="A5:J5"/>
    <mergeCell ref="A6:J6"/>
  </mergeCells>
  <pageMargins left="0.70866141732283472" right="0.70866141732283472" top="0.55118110236220474" bottom="0.55118110236220474" header="0.31496062992125984" footer="0.31496062992125984"/>
  <pageSetup paperSize="9" scale="86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прил6</vt:lpstr>
      <vt:lpstr>прил7 </vt:lpstr>
      <vt:lpstr>прил9</vt:lpstr>
      <vt:lpstr>пояснит</vt:lpstr>
      <vt:lpstr>прил6!Заголовки_для_печати</vt:lpstr>
      <vt:lpstr>'прил7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2021-02-26T09:48:43Z</dcterms:modified>
</cp:coreProperties>
</file>